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ehisa-my.sharepoint.com/personal/ricardo_torres_ehisa_hn/Documents/OFICINA DE PROYECTOS/45. Remodelación RVM/1. Alcance/Solicitudes de proyecto/Otros TDR/"/>
    </mc:Choice>
  </mc:AlternateContent>
  <xr:revisionPtr revIDLastSave="439" documentId="13_ncr:1_{A4EE1D78-C6B3-41CE-BD4A-A3FABFFD76D1}" xr6:coauthVersionLast="47" xr6:coauthVersionMax="47" xr10:uidLastSave="{5FAEE16E-19B7-4E23-8590-A37E035C790C}"/>
  <bookViews>
    <workbookView xWindow="-108" yWindow="-108" windowWidth="23256" windowHeight="12456" tabRatio="922" activeTab="1" xr2:uid="{6E255045-688A-4BFD-935E-A16B9C5B064D}"/>
  </bookViews>
  <sheets>
    <sheet name="I.EQUIPO ELECTRICO" sheetId="15" r:id="rId1"/>
    <sheet name="II.ALIMENTADORES ELECTRICOS" sheetId="19" r:id="rId2"/>
    <sheet name="III.ILUMINACION" sheetId="22" r:id="rId3"/>
    <sheet name="IV.TOMACORRIENTES" sheetId="23" r:id="rId4"/>
    <sheet name="V.COMUNICACIONES" sheetId="25" r:id="rId5"/>
    <sheet name="VI.PARARRAYOS ATMOSFERICO" sheetId="24" r:id="rId6"/>
    <sheet name="BORRAR" sheetId="21" state="hidden" r:id="rId7"/>
    <sheet name="BORRAR 1" sheetId="18" state="hidden" r:id="rId8"/>
    <sheet name="BORRAR2" sheetId="17" state="hidden" r:id="rId9"/>
    <sheet name="BORRAR 3" sheetId="20" state="hidden" r:id="rId10"/>
  </sheets>
  <definedNames>
    <definedName name="_xlnm.Print_Area" localSheetId="0">'I.EQUIPO ELECTRICO'!$B$1:$G$8</definedName>
    <definedName name="_xlnm.Print_Area" localSheetId="1">'II.ALIMENTADORES ELECTRICOS'!$A$1:$F$8</definedName>
    <definedName name="_xlnm.Print_Area" localSheetId="2">III.ILUMINACION!$A$1:$F$8</definedName>
    <definedName name="_xlnm.Print_Area" localSheetId="3">IV.TOMACORRIENTES!$A$1:$F$8</definedName>
    <definedName name="_xlnm.Print_Area" localSheetId="4">V.COMUNICACIONES!$A$1:$F$8</definedName>
    <definedName name="_xlnm.Print_Titles" localSheetId="0">'I.EQUIPO ELECTRICO'!$1:$8</definedName>
    <definedName name="_xlnm.Print_Titles" localSheetId="1">'II.ALIMENTADORES ELECTRICOS'!$1:$8</definedName>
    <definedName name="_xlnm.Print_Titles" localSheetId="2">III.ILUMINACION!$1:$8</definedName>
    <definedName name="_xlnm.Print_Titles" localSheetId="3">IV.TOMACORRIENTES!$1:$8</definedName>
    <definedName name="_xlnm.Print_Titles" localSheetId="4">V.COMUNICACIONES!$1:$8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5" l="1"/>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11" i="25"/>
  <c r="F12" i="23"/>
  <c r="F13" i="23"/>
  <c r="F14" i="23"/>
  <c r="F15" i="23"/>
  <c r="F16" i="23"/>
  <c r="F17" i="23"/>
  <c r="F18" i="23"/>
  <c r="F19" i="23"/>
  <c r="F20" i="23"/>
  <c r="F21" i="23"/>
  <c r="F22" i="23"/>
  <c r="F11" i="23"/>
  <c r="F14" i="24"/>
  <c r="F12" i="24"/>
  <c r="F13" i="24"/>
  <c r="F11" i="24"/>
  <c r="F39" i="22"/>
  <c r="F48" i="22" s="1"/>
  <c r="F11" i="22"/>
  <c r="F12" i="22"/>
  <c r="F13" i="22"/>
  <c r="F14" i="22"/>
  <c r="F15" i="22"/>
  <c r="F16" i="22"/>
  <c r="F17" i="22"/>
  <c r="F18" i="22"/>
  <c r="F19" i="22"/>
  <c r="F20" i="22"/>
  <c r="F21" i="22"/>
  <c r="F22" i="22"/>
  <c r="F23" i="22"/>
  <c r="F24" i="22"/>
  <c r="F25" i="22"/>
  <c r="F26" i="22"/>
  <c r="F27" i="22"/>
  <c r="F28" i="22"/>
  <c r="F29" i="22"/>
  <c r="F30" i="22"/>
  <c r="F31" i="22"/>
  <c r="F32" i="22"/>
  <c r="F34" i="22"/>
  <c r="F36" i="22"/>
  <c r="F37" i="22"/>
  <c r="F38" i="22"/>
  <c r="F47" i="22"/>
  <c r="F542" i="19"/>
  <c r="F14" i="19"/>
  <c r="F11" i="19"/>
  <c r="F12" i="19"/>
  <c r="F13" i="19"/>
  <c r="F54"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110"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35" i="19"/>
  <c r="F112" i="19"/>
  <c r="F113" i="19"/>
  <c r="F114" i="19"/>
  <c r="F115" i="19"/>
  <c r="F116" i="19"/>
  <c r="F117" i="19"/>
  <c r="F118" i="19"/>
  <c r="F119" i="19"/>
  <c r="F120" i="19"/>
  <c r="F121" i="19"/>
  <c r="F122" i="19"/>
  <c r="F123" i="19"/>
  <c r="F124" i="19"/>
  <c r="F125" i="19"/>
  <c r="F126" i="19"/>
  <c r="F127" i="19"/>
  <c r="F128" i="19"/>
  <c r="F129" i="19"/>
  <c r="F130" i="19"/>
  <c r="F131" i="19"/>
  <c r="F132" i="19"/>
  <c r="F133" i="19"/>
  <c r="F134" i="19"/>
  <c r="F236" i="19"/>
  <c r="F137" i="19"/>
  <c r="F138" i="19"/>
  <c r="F139" i="19"/>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185" i="19"/>
  <c r="F186" i="19"/>
  <c r="F187" i="19"/>
  <c r="F188" i="19"/>
  <c r="F189" i="19"/>
  <c r="F190" i="19"/>
  <c r="F191" i="19"/>
  <c r="F192" i="19"/>
  <c r="F193" i="19"/>
  <c r="F194" i="19"/>
  <c r="F195" i="19"/>
  <c r="F196" i="19"/>
  <c r="F197" i="19"/>
  <c r="F198" i="19"/>
  <c r="F199" i="19"/>
  <c r="F200" i="19"/>
  <c r="F201" i="19"/>
  <c r="F202" i="19"/>
  <c r="F203" i="19"/>
  <c r="F204" i="19"/>
  <c r="F205" i="19"/>
  <c r="F206" i="19"/>
  <c r="F207" i="19"/>
  <c r="F208" i="19"/>
  <c r="F209" i="19"/>
  <c r="F210" i="19"/>
  <c r="F211" i="19"/>
  <c r="F212" i="19"/>
  <c r="F213" i="19"/>
  <c r="F214" i="19"/>
  <c r="F215" i="19"/>
  <c r="F216" i="19"/>
  <c r="F217" i="19"/>
  <c r="F218" i="19"/>
  <c r="F219" i="19"/>
  <c r="F220" i="19"/>
  <c r="F221" i="19"/>
  <c r="F222" i="19"/>
  <c r="F223" i="19"/>
  <c r="F224" i="19"/>
  <c r="F225" i="19"/>
  <c r="F226" i="19"/>
  <c r="F227" i="19"/>
  <c r="F228" i="19"/>
  <c r="F229" i="19"/>
  <c r="F230" i="19"/>
  <c r="F231" i="19"/>
  <c r="F232" i="19"/>
  <c r="F233" i="19"/>
  <c r="F234" i="19"/>
  <c r="F235" i="19"/>
  <c r="F481" i="19"/>
  <c r="F475" i="19"/>
  <c r="F239" i="19"/>
  <c r="F240" i="19"/>
  <c r="F241" i="19"/>
  <c r="F242" i="19"/>
  <c r="F243" i="19"/>
  <c r="F244" i="19"/>
  <c r="F245" i="19"/>
  <c r="F246" i="19"/>
  <c r="F247" i="19"/>
  <c r="F248" i="19"/>
  <c r="F249" i="19"/>
  <c r="F250" i="19"/>
  <c r="F251" i="19"/>
  <c r="F252" i="19"/>
  <c r="F253" i="19"/>
  <c r="F254" i="19"/>
  <c r="F255" i="19"/>
  <c r="F256" i="19"/>
  <c r="F257" i="19"/>
  <c r="F258" i="19"/>
  <c r="F259" i="19"/>
  <c r="F260" i="19"/>
  <c r="F261" i="19"/>
  <c r="F262" i="19"/>
  <c r="F263" i="19"/>
  <c r="F264" i="19"/>
  <c r="F265" i="19"/>
  <c r="F266" i="19"/>
  <c r="F267" i="19"/>
  <c r="F268" i="19"/>
  <c r="F269" i="19"/>
  <c r="F270" i="19"/>
  <c r="F271" i="19"/>
  <c r="F272" i="19"/>
  <c r="F273" i="19"/>
  <c r="F274" i="19"/>
  <c r="F275" i="19"/>
  <c r="F276" i="19"/>
  <c r="F277" i="19"/>
  <c r="F278" i="19"/>
  <c r="F279" i="19"/>
  <c r="F280" i="19"/>
  <c r="F281" i="19"/>
  <c r="F282" i="19"/>
  <c r="F283" i="19"/>
  <c r="F284" i="19"/>
  <c r="F285" i="19"/>
  <c r="F286" i="19"/>
  <c r="F287" i="19"/>
  <c r="F288" i="19"/>
  <c r="F289" i="19"/>
  <c r="F290" i="19"/>
  <c r="F291" i="19"/>
  <c r="F292" i="19"/>
  <c r="F293" i="19"/>
  <c r="F294" i="19"/>
  <c r="F295" i="19"/>
  <c r="F296" i="19"/>
  <c r="F297" i="19"/>
  <c r="F298" i="19"/>
  <c r="F299" i="19"/>
  <c r="F300" i="19"/>
  <c r="F301" i="19"/>
  <c r="F302" i="19"/>
  <c r="F303" i="19"/>
  <c r="F304" i="19"/>
  <c r="F305" i="19"/>
  <c r="F306" i="19"/>
  <c r="F307" i="19"/>
  <c r="F308" i="19"/>
  <c r="F309" i="19"/>
  <c r="F310" i="19"/>
  <c r="F311" i="19"/>
  <c r="F312" i="19"/>
  <c r="F313" i="19"/>
  <c r="F314" i="19"/>
  <c r="F315" i="19"/>
  <c r="F316" i="19"/>
  <c r="F317" i="19"/>
  <c r="F318" i="19"/>
  <c r="F319" i="19"/>
  <c r="F320" i="19"/>
  <c r="F321" i="19"/>
  <c r="F322" i="19"/>
  <c r="F323" i="19"/>
  <c r="F324" i="19"/>
  <c r="F325" i="19"/>
  <c r="F326" i="19"/>
  <c r="F327" i="19"/>
  <c r="F328" i="19"/>
  <c r="F329" i="19"/>
  <c r="F330" i="19"/>
  <c r="F331" i="19"/>
  <c r="F332" i="19"/>
  <c r="F333" i="19"/>
  <c r="F334" i="19"/>
  <c r="F335" i="19"/>
  <c r="F336" i="19"/>
  <c r="F337" i="19"/>
  <c r="F338" i="19"/>
  <c r="F339" i="19"/>
  <c r="F340" i="19"/>
  <c r="F341" i="19"/>
  <c r="F342" i="19"/>
  <c r="F343" i="19"/>
  <c r="F344" i="19"/>
  <c r="F345" i="19"/>
  <c r="F346" i="19"/>
  <c r="F347" i="19"/>
  <c r="F348" i="19"/>
  <c r="F349" i="19"/>
  <c r="F350" i="19"/>
  <c r="F351" i="19"/>
  <c r="F352" i="19"/>
  <c r="F353" i="19"/>
  <c r="F354" i="19"/>
  <c r="F355" i="19"/>
  <c r="F356" i="19"/>
  <c r="F357" i="19"/>
  <c r="F358" i="19"/>
  <c r="F359" i="19"/>
  <c r="F360" i="19"/>
  <c r="F361" i="19"/>
  <c r="F362" i="19"/>
  <c r="F363" i="19"/>
  <c r="F364" i="19"/>
  <c r="F365" i="19"/>
  <c r="F366" i="19"/>
  <c r="F367" i="19"/>
  <c r="F368" i="19"/>
  <c r="F369" i="19"/>
  <c r="F370" i="19"/>
  <c r="F371" i="19"/>
  <c r="F372" i="19"/>
  <c r="F373" i="19"/>
  <c r="F374" i="19"/>
  <c r="F375" i="19"/>
  <c r="F376" i="19"/>
  <c r="F377" i="19"/>
  <c r="F378" i="19"/>
  <c r="F379" i="19"/>
  <c r="F380" i="19"/>
  <c r="F381" i="19"/>
  <c r="F382" i="19"/>
  <c r="F383" i="19"/>
  <c r="F384" i="19"/>
  <c r="F385" i="19"/>
  <c r="F386" i="19"/>
  <c r="F387" i="19"/>
  <c r="F388" i="19"/>
  <c r="F389" i="19"/>
  <c r="F390" i="19"/>
  <c r="F391" i="19"/>
  <c r="F392" i="19"/>
  <c r="F393" i="19"/>
  <c r="F394" i="19"/>
  <c r="F395" i="19"/>
  <c r="F396" i="19"/>
  <c r="F397" i="19"/>
  <c r="F398" i="19"/>
  <c r="F399" i="19"/>
  <c r="F400" i="19"/>
  <c r="F401" i="19"/>
  <c r="F402" i="19"/>
  <c r="F403" i="19"/>
  <c r="F404" i="19"/>
  <c r="F405" i="19"/>
  <c r="F406" i="19"/>
  <c r="F407" i="19"/>
  <c r="F408" i="19"/>
  <c r="F409" i="19"/>
  <c r="F410" i="19"/>
  <c r="F411" i="19"/>
  <c r="F412" i="19"/>
  <c r="F413" i="19"/>
  <c r="F414" i="19"/>
  <c r="F415" i="19"/>
  <c r="F416" i="19"/>
  <c r="F417" i="19"/>
  <c r="F418" i="19"/>
  <c r="F419" i="19"/>
  <c r="F420" i="19"/>
  <c r="F421" i="19"/>
  <c r="F422" i="19"/>
  <c r="F423" i="19"/>
  <c r="F424" i="19"/>
  <c r="F425" i="19"/>
  <c r="F426" i="19"/>
  <c r="F427" i="19"/>
  <c r="F428" i="19"/>
  <c r="F429" i="19"/>
  <c r="F430" i="19"/>
  <c r="F431" i="19"/>
  <c r="F432" i="19"/>
  <c r="F433" i="19"/>
  <c r="F434" i="19"/>
  <c r="F435" i="19"/>
  <c r="F436" i="19"/>
  <c r="F437" i="19"/>
  <c r="F438" i="19"/>
  <c r="F439" i="19"/>
  <c r="F440" i="19"/>
  <c r="F441" i="19"/>
  <c r="F442" i="19"/>
  <c r="F443" i="19"/>
  <c r="F444" i="19"/>
  <c r="F445" i="19"/>
  <c r="F446" i="19"/>
  <c r="F447" i="19"/>
  <c r="F448" i="19"/>
  <c r="F449" i="19"/>
  <c r="F450" i="19"/>
  <c r="F451" i="19"/>
  <c r="F452" i="19"/>
  <c r="F453" i="19"/>
  <c r="F454" i="19"/>
  <c r="F455" i="19"/>
  <c r="F456" i="19"/>
  <c r="F457" i="19"/>
  <c r="F458" i="19"/>
  <c r="F459" i="19"/>
  <c r="F460" i="19"/>
  <c r="F461" i="19"/>
  <c r="F462" i="19"/>
  <c r="F463" i="19"/>
  <c r="F464" i="19"/>
  <c r="F465" i="19"/>
  <c r="F466" i="19"/>
  <c r="F467" i="19"/>
  <c r="F468" i="19"/>
  <c r="F469" i="19"/>
  <c r="F470" i="19"/>
  <c r="F471" i="19"/>
  <c r="F472" i="19"/>
  <c r="F473" i="19"/>
  <c r="F474" i="19"/>
  <c r="F476" i="19"/>
  <c r="F477" i="19"/>
  <c r="F478" i="19"/>
  <c r="F479" i="19"/>
  <c r="F480" i="19"/>
  <c r="F503" i="19"/>
  <c r="F483" i="19"/>
  <c r="F484" i="19"/>
  <c r="F485" i="19"/>
  <c r="F486" i="19"/>
  <c r="F487" i="19"/>
  <c r="F488" i="19"/>
  <c r="F489" i="19"/>
  <c r="F490" i="19"/>
  <c r="F491" i="19"/>
  <c r="F492" i="19"/>
  <c r="F493" i="19"/>
  <c r="F494" i="19"/>
  <c r="F495" i="19"/>
  <c r="F496" i="19"/>
  <c r="F497" i="19"/>
  <c r="F498" i="19"/>
  <c r="F499" i="19"/>
  <c r="F500" i="19"/>
  <c r="F501" i="19"/>
  <c r="F502" i="19"/>
  <c r="F525" i="19"/>
  <c r="F505" i="19"/>
  <c r="F506" i="19"/>
  <c r="F507" i="19"/>
  <c r="F508" i="19"/>
  <c r="F509" i="19"/>
  <c r="F510" i="19"/>
  <c r="F511" i="19"/>
  <c r="F512" i="19"/>
  <c r="F513" i="19"/>
  <c r="F514" i="19"/>
  <c r="F515" i="19"/>
  <c r="F516" i="19"/>
  <c r="F517" i="19"/>
  <c r="F518" i="19"/>
  <c r="F519" i="19"/>
  <c r="F520" i="19"/>
  <c r="F521" i="19"/>
  <c r="F522" i="19"/>
  <c r="F523" i="19"/>
  <c r="F541" i="19"/>
  <c r="F524" i="19"/>
  <c r="F527" i="19"/>
  <c r="F528" i="19"/>
  <c r="F529" i="19"/>
  <c r="F530" i="19"/>
  <c r="F531" i="19"/>
  <c r="F532" i="19"/>
  <c r="F533" i="19"/>
  <c r="F534" i="19"/>
  <c r="F535" i="19"/>
  <c r="F536" i="19"/>
  <c r="F537" i="19"/>
  <c r="F538" i="19"/>
  <c r="F539" i="19"/>
  <c r="F540" i="19"/>
  <c r="G113" i="15"/>
  <c r="G114" i="15"/>
  <c r="G90" i="15"/>
  <c r="G91" i="15"/>
  <c r="G92" i="15"/>
  <c r="G93" i="15"/>
  <c r="G94" i="15"/>
  <c r="G95" i="15"/>
  <c r="G96" i="15"/>
  <c r="G97" i="15"/>
  <c r="G98" i="15"/>
  <c r="G99" i="15"/>
  <c r="G100" i="15"/>
  <c r="G101" i="15"/>
  <c r="G102" i="15"/>
  <c r="G103" i="15"/>
  <c r="G104" i="15"/>
  <c r="G105" i="15"/>
  <c r="G106" i="15"/>
  <c r="G107" i="15"/>
  <c r="G108" i="15"/>
  <c r="G109" i="15"/>
  <c r="G89"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57"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20" i="15"/>
  <c r="G55" i="15" s="1"/>
  <c r="G12" i="15"/>
  <c r="G13" i="15"/>
  <c r="G14" i="15"/>
  <c r="G18" i="15" s="1"/>
  <c r="G15" i="15"/>
  <c r="G16" i="15"/>
  <c r="G17" i="15"/>
  <c r="G11" i="15"/>
  <c r="F42" i="25" l="1"/>
  <c r="F23" i="23"/>
  <c r="G110" i="15"/>
  <c r="G87" i="15"/>
  <c r="N17" i="22" l="1"/>
  <c r="O17" i="22"/>
  <c r="R19" i="22"/>
  <c r="N21" i="22"/>
  <c r="N30" i="22"/>
  <c r="P30" i="22"/>
  <c r="R30" i="22"/>
  <c r="A11" i="25" l="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11" i="24"/>
  <c r="A12" i="24" s="1"/>
  <c r="A13" i="24" s="1"/>
  <c r="A11" i="23" l="1"/>
  <c r="A12" i="23" s="1"/>
  <c r="A13" i="23" s="1"/>
  <c r="A14" i="23" s="1"/>
  <c r="A15" i="23" s="1"/>
  <c r="A16" i="23" s="1"/>
  <c r="A17" i="23" s="1"/>
  <c r="A18" i="23" s="1"/>
  <c r="A19" i="23" s="1"/>
  <c r="A20" i="23" l="1"/>
  <c r="A21" i="23" s="1"/>
  <c r="A22" i="23" s="1"/>
  <c r="D25" i="22"/>
  <c r="D37" i="22"/>
  <c r="D36" i="22"/>
  <c r="D24" i="22"/>
  <c r="D12" i="22"/>
  <c r="D13" i="22"/>
  <c r="D14" i="22"/>
  <c r="D15" i="22"/>
  <c r="D16" i="22"/>
  <c r="D18" i="22"/>
  <c r="D20" i="22"/>
  <c r="D22" i="22"/>
  <c r="D23" i="22"/>
  <c r="D26" i="22"/>
  <c r="D27" i="22"/>
  <c r="D28" i="22"/>
  <c r="D29" i="22"/>
  <c r="D34" i="22"/>
  <c r="D31" i="22"/>
  <c r="D32" i="22"/>
  <c r="D41" i="22"/>
  <c r="F41" i="22" s="1"/>
  <c r="D42" i="22"/>
  <c r="F42" i="22" s="1"/>
  <c r="D43" i="22"/>
  <c r="F43" i="22" s="1"/>
  <c r="D44" i="22"/>
  <c r="F44" i="22" s="1"/>
  <c r="D45" i="22"/>
  <c r="F45" i="22" s="1"/>
  <c r="D46" i="22"/>
  <c r="F46" i="22" s="1"/>
  <c r="D11" i="22"/>
  <c r="D17" i="22"/>
  <c r="D21" i="22"/>
  <c r="A11" i="22"/>
  <c r="L41" i="21"/>
  <c r="L40" i="21"/>
  <c r="L39" i="21"/>
  <c r="L38" i="21"/>
  <c r="L37" i="21"/>
  <c r="L36" i="21"/>
  <c r="L35" i="21"/>
  <c r="L34" i="21"/>
  <c r="L33" i="21"/>
  <c r="L32" i="21"/>
  <c r="L31" i="21"/>
  <c r="L30" i="21"/>
  <c r="L29" i="21"/>
  <c r="L28" i="21"/>
  <c r="L27" i="21"/>
  <c r="L26" i="21"/>
  <c r="L25" i="21"/>
  <c r="L24" i="21"/>
  <c r="L23" i="21"/>
  <c r="L22" i="21"/>
  <c r="E112" i="15"/>
  <c r="G112" i="15" s="1"/>
  <c r="L20" i="21"/>
  <c r="L19" i="21"/>
  <c r="L18" i="21"/>
  <c r="L17" i="21"/>
  <c r="L16" i="21"/>
  <c r="L15" i="21"/>
  <c r="L14" i="21"/>
  <c r="L13" i="21"/>
  <c r="L12" i="21"/>
  <c r="L11" i="21"/>
  <c r="L10" i="21"/>
  <c r="L9" i="21"/>
  <c r="L8" i="21"/>
  <c r="L7" i="21"/>
  <c r="L6" i="21"/>
  <c r="L5" i="21"/>
  <c r="L4" i="21"/>
  <c r="L3" i="21"/>
  <c r="L2" i="21"/>
  <c r="L246" i="20"/>
  <c r="L245" i="20"/>
  <c r="L244" i="20"/>
  <c r="L243" i="20"/>
  <c r="L242" i="20"/>
  <c r="L241" i="20"/>
  <c r="L240" i="20"/>
  <c r="L239" i="20"/>
  <c r="L238" i="20"/>
  <c r="L237" i="20"/>
  <c r="L236" i="20"/>
  <c r="L235" i="20"/>
  <c r="L234" i="20"/>
  <c r="L233" i="20"/>
  <c r="L232" i="20"/>
  <c r="L231" i="20"/>
  <c r="L230" i="20"/>
  <c r="L229" i="20"/>
  <c r="L228" i="20"/>
  <c r="L227" i="20"/>
  <c r="L226" i="20"/>
  <c r="L225" i="20"/>
  <c r="L224" i="20"/>
  <c r="L223" i="20"/>
  <c r="L222" i="20"/>
  <c r="L221" i="20"/>
  <c r="L220" i="20"/>
  <c r="L219" i="20"/>
  <c r="L218" i="20"/>
  <c r="L217" i="20"/>
  <c r="L216" i="20"/>
  <c r="L215" i="20"/>
  <c r="L214" i="20"/>
  <c r="L213" i="20"/>
  <c r="L212" i="20"/>
  <c r="L211" i="20"/>
  <c r="L210" i="20"/>
  <c r="L209" i="20"/>
  <c r="L208" i="20"/>
  <c r="L207" i="20"/>
  <c r="L206" i="20"/>
  <c r="L205" i="20"/>
  <c r="L204" i="20"/>
  <c r="L203" i="20"/>
  <c r="L202" i="20"/>
  <c r="L201" i="20"/>
  <c r="L200" i="20"/>
  <c r="L199" i="20"/>
  <c r="L198" i="20"/>
  <c r="L197" i="20"/>
  <c r="L196" i="20"/>
  <c r="L195" i="20"/>
  <c r="L194" i="20"/>
  <c r="L193" i="20"/>
  <c r="L192" i="20"/>
  <c r="L191" i="20"/>
  <c r="L190" i="20"/>
  <c r="L189" i="20"/>
  <c r="L188" i="20"/>
  <c r="L187" i="20"/>
  <c r="L186" i="20"/>
  <c r="L185" i="20"/>
  <c r="L184" i="20"/>
  <c r="L183" i="20"/>
  <c r="L182" i="20"/>
  <c r="L181" i="20"/>
  <c r="L180" i="20"/>
  <c r="L179" i="20"/>
  <c r="L178" i="20"/>
  <c r="L177" i="20"/>
  <c r="L176" i="20"/>
  <c r="L175" i="20"/>
  <c r="L174" i="20"/>
  <c r="L173" i="20"/>
  <c r="L172" i="20"/>
  <c r="L171" i="20"/>
  <c r="L170" i="20"/>
  <c r="L169" i="20"/>
  <c r="L168" i="20"/>
  <c r="L167" i="20"/>
  <c r="L166" i="20"/>
  <c r="L165" i="20"/>
  <c r="L164" i="20"/>
  <c r="L163" i="20"/>
  <c r="L162" i="20"/>
  <c r="L161" i="20"/>
  <c r="L160" i="20"/>
  <c r="L159" i="20"/>
  <c r="L158" i="20"/>
  <c r="L157" i="20"/>
  <c r="L156" i="20"/>
  <c r="L155" i="20"/>
  <c r="L154" i="20"/>
  <c r="L153" i="20"/>
  <c r="L152" i="20"/>
  <c r="L151" i="20"/>
  <c r="L150" i="20"/>
  <c r="L149" i="20"/>
  <c r="L148" i="20"/>
  <c r="L147" i="20"/>
  <c r="L146" i="20"/>
  <c r="L145" i="20"/>
  <c r="L144" i="20"/>
  <c r="L143" i="20"/>
  <c r="L142" i="20"/>
  <c r="L141" i="20"/>
  <c r="L140" i="20"/>
  <c r="L139" i="20"/>
  <c r="L138" i="20"/>
  <c r="L137" i="20"/>
  <c r="L136" i="20"/>
  <c r="L135" i="20"/>
  <c r="L134" i="20"/>
  <c r="L133" i="20"/>
  <c r="L132" i="20"/>
  <c r="L131" i="20"/>
  <c r="L130" i="20"/>
  <c r="L129" i="20"/>
  <c r="L128" i="20"/>
  <c r="L127" i="20"/>
  <c r="L126" i="20"/>
  <c r="L125" i="20"/>
  <c r="L124" i="20"/>
  <c r="L123" i="20"/>
  <c r="L122" i="20"/>
  <c r="L121" i="20"/>
  <c r="L120" i="20"/>
  <c r="L119" i="20"/>
  <c r="L118" i="20"/>
  <c r="L117" i="20"/>
  <c r="L116" i="20"/>
  <c r="L115" i="20"/>
  <c r="L114" i="20"/>
  <c r="L113" i="20"/>
  <c r="L112" i="20"/>
  <c r="L111" i="20"/>
  <c r="L110" i="20"/>
  <c r="L109" i="20"/>
  <c r="L108" i="20"/>
  <c r="L107" i="20"/>
  <c r="L106" i="20"/>
  <c r="L105" i="20"/>
  <c r="L104" i="20"/>
  <c r="L103" i="20"/>
  <c r="L102" i="20"/>
  <c r="L101" i="20"/>
  <c r="L100" i="20"/>
  <c r="L99" i="20"/>
  <c r="L98" i="20"/>
  <c r="L97" i="20"/>
  <c r="L96" i="20"/>
  <c r="L95" i="20"/>
  <c r="L94" i="20"/>
  <c r="L93" i="20"/>
  <c r="L92" i="20"/>
  <c r="L91" i="20"/>
  <c r="L90" i="20"/>
  <c r="L89" i="20"/>
  <c r="L88" i="20"/>
  <c r="L87" i="20"/>
  <c r="L86" i="20"/>
  <c r="L85" i="20"/>
  <c r="L84" i="20"/>
  <c r="L83" i="20"/>
  <c r="L82" i="20"/>
  <c r="L81" i="20"/>
  <c r="L80" i="20"/>
  <c r="L79" i="20"/>
  <c r="L78" i="20"/>
  <c r="L77" i="20"/>
  <c r="L76" i="20"/>
  <c r="L75" i="20"/>
  <c r="L74" i="20"/>
  <c r="L73" i="20"/>
  <c r="L72" i="20"/>
  <c r="L71" i="20"/>
  <c r="L70" i="20"/>
  <c r="L69" i="20"/>
  <c r="L68" i="20"/>
  <c r="L67" i="20"/>
  <c r="L66" i="20"/>
  <c r="L65" i="20"/>
  <c r="L64" i="20"/>
  <c r="L63" i="20"/>
  <c r="L62" i="20"/>
  <c r="L61" i="20"/>
  <c r="L60" i="20"/>
  <c r="L59" i="20"/>
  <c r="L58" i="20"/>
  <c r="L57" i="20"/>
  <c r="L56" i="20"/>
  <c r="L55" i="20"/>
  <c r="L54" i="20"/>
  <c r="L53" i="20"/>
  <c r="L52" i="20"/>
  <c r="L51" i="20"/>
  <c r="L50" i="20"/>
  <c r="L49" i="20"/>
  <c r="L48" i="20"/>
  <c r="L47" i="20"/>
  <c r="L46" i="20"/>
  <c r="L45" i="20"/>
  <c r="L44" i="20"/>
  <c r="L43" i="20"/>
  <c r="L42" i="20"/>
  <c r="L41" i="20"/>
  <c r="L40" i="20"/>
  <c r="L39" i="20"/>
  <c r="L38" i="20"/>
  <c r="L37" i="20"/>
  <c r="L36" i="20"/>
  <c r="L35" i="20"/>
  <c r="L34" i="20"/>
  <c r="L33" i="20"/>
  <c r="L32" i="20"/>
  <c r="L31" i="20"/>
  <c r="L30" i="20"/>
  <c r="L29" i="20"/>
  <c r="L28" i="20"/>
  <c r="L27" i="20"/>
  <c r="L26" i="20"/>
  <c r="L25" i="20"/>
  <c r="L24" i="20"/>
  <c r="L23" i="20"/>
  <c r="L22" i="20"/>
  <c r="L21" i="20"/>
  <c r="L20" i="20"/>
  <c r="L19" i="20"/>
  <c r="L18" i="20"/>
  <c r="L17" i="20"/>
  <c r="L16" i="20"/>
  <c r="L15" i="20"/>
  <c r="L14" i="20"/>
  <c r="L13" i="20"/>
  <c r="L12" i="20"/>
  <c r="L11" i="20"/>
  <c r="L10" i="20"/>
  <c r="L9" i="20"/>
  <c r="L8" i="20"/>
  <c r="L7" i="20"/>
  <c r="L6" i="20"/>
  <c r="L5" i="20"/>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8" i="18"/>
  <c r="L7" i="18"/>
  <c r="L6" i="18"/>
  <c r="L5" i="18"/>
  <c r="L4" i="18"/>
  <c r="A11" i="19"/>
  <c r="A12" i="19" s="1"/>
  <c r="A13" i="19" s="1"/>
  <c r="A16" i="19" s="1"/>
  <c r="I45" i="17"/>
  <c r="I101" i="17"/>
  <c r="I100" i="17"/>
  <c r="I99" i="17"/>
  <c r="I98" i="17"/>
  <c r="I97" i="17"/>
  <c r="I96" i="17"/>
  <c r="I95" i="17"/>
  <c r="I94" i="17"/>
  <c r="I93" i="17"/>
  <c r="I92" i="17"/>
  <c r="I91" i="17"/>
  <c r="I90" i="17"/>
  <c r="I89" i="17"/>
  <c r="I88" i="17"/>
  <c r="I87" i="17"/>
  <c r="I86" i="17"/>
  <c r="I85" i="17"/>
  <c r="I84" i="17"/>
  <c r="I83" i="17"/>
  <c r="I82" i="17"/>
  <c r="I81" i="17"/>
  <c r="I80" i="17"/>
  <c r="I79" i="17"/>
  <c r="I78" i="17"/>
  <c r="I77" i="17"/>
  <c r="I76" i="17"/>
  <c r="I75" i="17"/>
  <c r="I74" i="17"/>
  <c r="I73" i="17"/>
  <c r="I72" i="17"/>
  <c r="I71" i="17"/>
  <c r="I70" i="17"/>
  <c r="I69" i="17"/>
  <c r="I68" i="17"/>
  <c r="I67" i="17"/>
  <c r="I66" i="17"/>
  <c r="I65" i="17"/>
  <c r="I64" i="17"/>
  <c r="I63" i="17"/>
  <c r="I62" i="17"/>
  <c r="I61" i="17"/>
  <c r="I60" i="17"/>
  <c r="I59" i="17"/>
  <c r="I58" i="17"/>
  <c r="I57" i="17"/>
  <c r="I56" i="17"/>
  <c r="I55" i="17"/>
  <c r="I54" i="17"/>
  <c r="I53" i="17"/>
  <c r="I52" i="17"/>
  <c r="I51" i="17"/>
  <c r="I50" i="17"/>
  <c r="I49" i="17"/>
  <c r="I48" i="17"/>
  <c r="I47" i="17"/>
  <c r="I46" i="17"/>
  <c r="I44" i="17"/>
  <c r="I43" i="17"/>
  <c r="I42" i="17"/>
  <c r="I41" i="17"/>
  <c r="I40" i="17"/>
  <c r="I39" i="17"/>
  <c r="I38" i="17"/>
  <c r="I37" i="17"/>
  <c r="I36" i="17"/>
  <c r="I35" i="17"/>
  <c r="I34" i="17"/>
  <c r="I33" i="17"/>
  <c r="I32" i="17"/>
  <c r="I31" i="17"/>
  <c r="I30" i="17"/>
  <c r="I29" i="17"/>
  <c r="I28" i="17"/>
  <c r="I27" i="17"/>
  <c r="I26" i="17"/>
  <c r="I25" i="17"/>
  <c r="I24" i="17"/>
  <c r="I23" i="17"/>
  <c r="I22" i="17"/>
  <c r="I21" i="17"/>
  <c r="I20" i="17"/>
  <c r="I19" i="17"/>
  <c r="I18" i="17"/>
  <c r="I17" i="17"/>
  <c r="I16" i="17"/>
  <c r="I15" i="17"/>
  <c r="I14" i="17"/>
  <c r="I13" i="17"/>
  <c r="I12" i="17"/>
  <c r="I11" i="17"/>
  <c r="I10" i="17"/>
  <c r="I9" i="17"/>
  <c r="I8" i="17"/>
  <c r="I7" i="17"/>
  <c r="I6" i="17"/>
  <c r="I5" i="17"/>
  <c r="I4" i="17"/>
  <c r="I3" i="17"/>
  <c r="I125" i="17"/>
  <c r="I124" i="17"/>
  <c r="I123" i="17"/>
  <c r="I122" i="17"/>
  <c r="I121" i="17"/>
  <c r="I120" i="17"/>
  <c r="I119" i="17"/>
  <c r="I118" i="17"/>
  <c r="I117" i="17"/>
  <c r="I116" i="17"/>
  <c r="I115" i="17"/>
  <c r="I114" i="17"/>
  <c r="I113" i="17"/>
  <c r="I112" i="17"/>
  <c r="I111" i="17"/>
  <c r="I110" i="17"/>
  <c r="I109" i="17"/>
  <c r="I108" i="17"/>
  <c r="I107" i="17"/>
  <c r="I106" i="17"/>
  <c r="I105" i="17"/>
  <c r="I104" i="17"/>
  <c r="I103" i="17"/>
  <c r="G115" i="15" l="1"/>
  <c r="G116" i="15" s="1"/>
  <c r="D30" i="22"/>
  <c r="D19" i="22"/>
  <c r="A12" i="22"/>
  <c r="A17" i="19"/>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13" i="22" l="1"/>
  <c r="A14" i="22" s="1"/>
  <c r="A15" i="22" s="1"/>
  <c r="A16" i="22" s="1"/>
  <c r="A17" i="22" s="1"/>
  <c r="A18" i="22" s="1"/>
  <c r="A19" i="22" s="1"/>
  <c r="A20" i="22" s="1"/>
  <c r="A21" i="22" s="1"/>
  <c r="A22" i="22" s="1"/>
  <c r="A23" i="22" s="1"/>
  <c r="A24" i="22" s="1"/>
  <c r="A25" i="22" s="1"/>
  <c r="A26" i="22" s="1"/>
  <c r="A27" i="22" s="1"/>
  <c r="A56" i="19"/>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B11" i="15"/>
  <c r="B12" i="15" s="1"/>
  <c r="B13" i="15" s="1"/>
  <c r="B14" i="15" s="1"/>
  <c r="B15" i="15" s="1"/>
  <c r="A100" i="19" l="1"/>
  <c r="A101" i="19" s="1"/>
  <c r="A102" i="19" s="1"/>
  <c r="A103" i="19" s="1"/>
  <c r="A104" i="19" s="1"/>
  <c r="A105" i="19" s="1"/>
  <c r="A106" i="19" s="1"/>
  <c r="A107" i="19" s="1"/>
  <c r="A108" i="19" s="1"/>
  <c r="A29" i="22"/>
  <c r="A30" i="22" s="1"/>
  <c r="A31" i="22" s="1"/>
  <c r="A32" i="22" s="1"/>
  <c r="A34" i="22" s="1"/>
  <c r="A36" i="22" s="1"/>
  <c r="A28" i="22"/>
  <c r="B16" i="15"/>
  <c r="B17"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4" i="15" s="1"/>
  <c r="B45" i="15" s="1"/>
  <c r="A109" i="19" l="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A207" i="19" s="1"/>
  <c r="A208" i="19" s="1"/>
  <c r="A209" i="19" s="1"/>
  <c r="A210" i="19" s="1"/>
  <c r="A211"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5" i="19" s="1"/>
  <c r="A239" i="19" s="1"/>
  <c r="A240" i="19" s="1"/>
  <c r="A241" i="19" s="1"/>
  <c r="A242" i="19" s="1"/>
  <c r="A243" i="19" s="1"/>
  <c r="A244" i="19" s="1"/>
  <c r="A245" i="19" s="1"/>
  <c r="A246" i="19" s="1"/>
  <c r="A247" i="19" s="1"/>
  <c r="A248" i="19" s="1"/>
  <c r="A249" i="19" s="1"/>
  <c r="A250" i="19" s="1"/>
  <c r="A251" i="19" s="1"/>
  <c r="A252" i="19" s="1"/>
  <c r="A253" i="19" s="1"/>
  <c r="A254" i="19" s="1"/>
  <c r="A255" i="19" s="1"/>
  <c r="A256" i="19" s="1"/>
  <c r="A257" i="19" s="1"/>
  <c r="A258" i="19" s="1"/>
  <c r="A259" i="19" s="1"/>
  <c r="A260" i="19" s="1"/>
  <c r="A261" i="19" s="1"/>
  <c r="A262" i="19" s="1"/>
  <c r="A263" i="19" s="1"/>
  <c r="A264" i="19" s="1"/>
  <c r="A265" i="19" s="1"/>
  <c r="A266" i="19" s="1"/>
  <c r="A267" i="19" s="1"/>
  <c r="A268" i="19" s="1"/>
  <c r="A269" i="19" s="1"/>
  <c r="A270" i="19" s="1"/>
  <c r="A271" i="19" s="1"/>
  <c r="A272" i="19" s="1"/>
  <c r="A273" i="19" s="1"/>
  <c r="A274" i="19" s="1"/>
  <c r="A275" i="19" s="1"/>
  <c r="A276" i="19" s="1"/>
  <c r="A277" i="19" s="1"/>
  <c r="A278" i="19" s="1"/>
  <c r="A279" i="19" s="1"/>
  <c r="A280" i="19" s="1"/>
  <c r="A281" i="19" s="1"/>
  <c r="A282" i="19" s="1"/>
  <c r="A283" i="19" s="1"/>
  <c r="A284" i="19" s="1"/>
  <c r="A285" i="19" s="1"/>
  <c r="A286" i="19" s="1"/>
  <c r="A287" i="19" s="1"/>
  <c r="A288" i="19" s="1"/>
  <c r="A289" i="19" s="1"/>
  <c r="A290" i="19" s="1"/>
  <c r="A291" i="19" s="1"/>
  <c r="A292" i="19" s="1"/>
  <c r="A293" i="19" s="1"/>
  <c r="A294" i="19" s="1"/>
  <c r="A295" i="19" s="1"/>
  <c r="A296" i="19" s="1"/>
  <c r="A297" i="19" s="1"/>
  <c r="A298" i="19" s="1"/>
  <c r="A299" i="19" s="1"/>
  <c r="A300" i="19" s="1"/>
  <c r="A301" i="19" s="1"/>
  <c r="A302" i="19" s="1"/>
  <c r="A303" i="19" s="1"/>
  <c r="A304" i="19" s="1"/>
  <c r="A305" i="19" s="1"/>
  <c r="A306" i="19" s="1"/>
  <c r="A307" i="19" s="1"/>
  <c r="A308" i="19" s="1"/>
  <c r="A309" i="19" s="1"/>
  <c r="A310" i="19" s="1"/>
  <c r="A311" i="19" s="1"/>
  <c r="A312" i="19" s="1"/>
  <c r="A313" i="19" s="1"/>
  <c r="A314" i="19" s="1"/>
  <c r="A315" i="19" s="1"/>
  <c r="A316" i="19" s="1"/>
  <c r="A317" i="19" s="1"/>
  <c r="A318" i="19" s="1"/>
  <c r="A319" i="19" s="1"/>
  <c r="A320" i="19" s="1"/>
  <c r="A321" i="19" s="1"/>
  <c r="A322" i="19" s="1"/>
  <c r="A323" i="19" s="1"/>
  <c r="A324" i="19" s="1"/>
  <c r="A325" i="19" s="1"/>
  <c r="A326" i="19" s="1"/>
  <c r="A327" i="19" s="1"/>
  <c r="A328" i="19" s="1"/>
  <c r="A329" i="19" s="1"/>
  <c r="A330" i="19" s="1"/>
  <c r="A331" i="19" s="1"/>
  <c r="A332" i="19" s="1"/>
  <c r="A333" i="19" s="1"/>
  <c r="A334" i="19" s="1"/>
  <c r="A335" i="19" s="1"/>
  <c r="A336" i="19" s="1"/>
  <c r="A337" i="19" s="1"/>
  <c r="A338" i="19" s="1"/>
  <c r="A339" i="19" s="1"/>
  <c r="A340" i="19" s="1"/>
  <c r="A341" i="19" s="1"/>
  <c r="A342" i="19" s="1"/>
  <c r="A343" i="19" s="1"/>
  <c r="A344" i="19" s="1"/>
  <c r="A345" i="19" s="1"/>
  <c r="A346" i="19" s="1"/>
  <c r="A347" i="19" s="1"/>
  <c r="A348" i="19" s="1"/>
  <c r="A349" i="19" s="1"/>
  <c r="A350" i="19" s="1"/>
  <c r="A351" i="19" s="1"/>
  <c r="A352" i="19" s="1"/>
  <c r="A353" i="19" s="1"/>
  <c r="A354" i="19" s="1"/>
  <c r="A355" i="19" s="1"/>
  <c r="A356" i="19" s="1"/>
  <c r="A357" i="19" s="1"/>
  <c r="A358" i="19" s="1"/>
  <c r="A359" i="19" s="1"/>
  <c r="A360" i="19" s="1"/>
  <c r="A361" i="19" s="1"/>
  <c r="A362" i="19" s="1"/>
  <c r="A363" i="19" s="1"/>
  <c r="A364" i="19" s="1"/>
  <c r="A365" i="19" s="1"/>
  <c r="A366" i="19" s="1"/>
  <c r="A367" i="19" s="1"/>
  <c r="A368" i="19" s="1"/>
  <c r="A369" i="19" s="1"/>
  <c r="A370" i="19" s="1"/>
  <c r="A371" i="19" s="1"/>
  <c r="A372" i="19" s="1"/>
  <c r="A373" i="19" s="1"/>
  <c r="A374" i="19" s="1"/>
  <c r="A375" i="19" s="1"/>
  <c r="A376" i="19" s="1"/>
  <c r="A377" i="19" s="1"/>
  <c r="A378" i="19" s="1"/>
  <c r="A379" i="19" s="1"/>
  <c r="A380" i="19" s="1"/>
  <c r="A381" i="19" s="1"/>
  <c r="A382" i="19" s="1"/>
  <c r="A383" i="19" s="1"/>
  <c r="A384" i="19" s="1"/>
  <c r="A385" i="19" s="1"/>
  <c r="A386" i="19" s="1"/>
  <c r="A387" i="19" s="1"/>
  <c r="A388" i="19" s="1"/>
  <c r="A389" i="19" s="1"/>
  <c r="A390" i="19" s="1"/>
  <c r="A391" i="19" s="1"/>
  <c r="A392" i="19" s="1"/>
  <c r="A393" i="19" s="1"/>
  <c r="A394" i="19" s="1"/>
  <c r="A395" i="19" s="1"/>
  <c r="A396" i="19" s="1"/>
  <c r="A397" i="19" s="1"/>
  <c r="A398" i="19" s="1"/>
  <c r="A399" i="19" s="1"/>
  <c r="A400" i="19" s="1"/>
  <c r="A401" i="19" s="1"/>
  <c r="A402" i="19" s="1"/>
  <c r="A403" i="19" s="1"/>
  <c r="A404" i="19" s="1"/>
  <c r="A405" i="19" s="1"/>
  <c r="A406" i="19" s="1"/>
  <c r="A407" i="19" s="1"/>
  <c r="A408" i="19" s="1"/>
  <c r="A409" i="19" s="1"/>
  <c r="A410" i="19" s="1"/>
  <c r="A411" i="19" s="1"/>
  <c r="A412" i="19" s="1"/>
  <c r="A413" i="19" s="1"/>
  <c r="A414" i="19" s="1"/>
  <c r="A415" i="19" s="1"/>
  <c r="A416" i="19" s="1"/>
  <c r="A417" i="19" s="1"/>
  <c r="A418" i="19" s="1"/>
  <c r="A419" i="19" s="1"/>
  <c r="A420" i="19" s="1"/>
  <c r="A421" i="19" s="1"/>
  <c r="A422" i="19" s="1"/>
  <c r="A423" i="19" s="1"/>
  <c r="A424" i="19" s="1"/>
  <c r="A425" i="19" s="1"/>
  <c r="A426" i="19" s="1"/>
  <c r="A427" i="19" s="1"/>
  <c r="A428" i="19" s="1"/>
  <c r="A429" i="19" s="1"/>
  <c r="A430" i="19" s="1"/>
  <c r="A431" i="19" s="1"/>
  <c r="A432" i="19" s="1"/>
  <c r="A433" i="19" s="1"/>
  <c r="A434" i="19" s="1"/>
  <c r="A435" i="19" s="1"/>
  <c r="A436" i="19" s="1"/>
  <c r="A437" i="19" s="1"/>
  <c r="A438" i="19" s="1"/>
  <c r="A439" i="19" s="1"/>
  <c r="A440" i="19" s="1"/>
  <c r="A441" i="19" s="1"/>
  <c r="A442" i="19" s="1"/>
  <c r="A443" i="19" s="1"/>
  <c r="A444" i="19" s="1"/>
  <c r="A445" i="19" s="1"/>
  <c r="A446" i="19" s="1"/>
  <c r="A447" i="19" s="1"/>
  <c r="A448" i="19" s="1"/>
  <c r="A449" i="19" s="1"/>
  <c r="A450" i="19" s="1"/>
  <c r="A451" i="19" s="1"/>
  <c r="A452" i="19" s="1"/>
  <c r="A453" i="19" s="1"/>
  <c r="A454" i="19" s="1"/>
  <c r="A455" i="19" s="1"/>
  <c r="A456" i="19" s="1"/>
  <c r="A457" i="19" s="1"/>
  <c r="A458" i="19" s="1"/>
  <c r="A459" i="19" s="1"/>
  <c r="A460" i="19" s="1"/>
  <c r="A461" i="19" s="1"/>
  <c r="A462" i="19" s="1"/>
  <c r="A463" i="19" s="1"/>
  <c r="A464" i="19" s="1"/>
  <c r="A465" i="19" s="1"/>
  <c r="A466" i="19" s="1"/>
  <c r="A467" i="19" s="1"/>
  <c r="A468" i="19" s="1"/>
  <c r="A469" i="19" s="1"/>
  <c r="A470" i="19" s="1"/>
  <c r="A471" i="19" s="1"/>
  <c r="A472" i="19" s="1"/>
  <c r="A473" i="19" s="1"/>
  <c r="A474" i="19" s="1"/>
  <c r="A475" i="19" s="1"/>
  <c r="A476" i="19" s="1"/>
  <c r="A477" i="19" s="1"/>
  <c r="A478" i="19" s="1"/>
  <c r="A479" i="19" s="1"/>
  <c r="A480" i="19" s="1"/>
  <c r="A483" i="19" s="1"/>
  <c r="A484" i="19" s="1"/>
  <c r="A485" i="19" s="1"/>
  <c r="A486" i="19" s="1"/>
  <c r="A487" i="19" s="1"/>
  <c r="A488" i="19" s="1"/>
  <c r="A489" i="19" s="1"/>
  <c r="A490" i="19" s="1"/>
  <c r="A491" i="19" s="1"/>
  <c r="A492" i="19" s="1"/>
  <c r="A493" i="19" s="1"/>
  <c r="A494" i="19" s="1"/>
  <c r="A495" i="19" s="1"/>
  <c r="A496" i="19" s="1"/>
  <c r="A497" i="19" s="1"/>
  <c r="A498" i="19" s="1"/>
  <c r="A499" i="19" s="1"/>
  <c r="A500" i="19" s="1"/>
  <c r="A501" i="19" s="1"/>
  <c r="A502" i="19" s="1"/>
  <c r="A505" i="19" s="1"/>
  <c r="A506" i="19" s="1"/>
  <c r="A507" i="19" s="1"/>
  <c r="A508" i="19" s="1"/>
  <c r="A509" i="19" s="1"/>
  <c r="A510" i="19" s="1"/>
  <c r="A511" i="19" s="1"/>
  <c r="A512" i="19" s="1"/>
  <c r="A513" i="19" s="1"/>
  <c r="A514" i="19" s="1"/>
  <c r="A515" i="19" s="1"/>
  <c r="A516" i="19" s="1"/>
  <c r="A517" i="19" s="1"/>
  <c r="A518" i="19" s="1"/>
  <c r="A519" i="19" s="1"/>
  <c r="A520" i="19" s="1"/>
  <c r="A521" i="19" s="1"/>
  <c r="A522" i="19" s="1"/>
  <c r="A523" i="19" s="1"/>
  <c r="A37" i="22"/>
  <c r="B46" i="15"/>
  <c r="B47" i="15" s="1"/>
  <c r="B48" i="15" s="1"/>
  <c r="A41" i="22" l="1"/>
  <c r="A42" i="22" s="1"/>
  <c r="A43" i="22" s="1"/>
  <c r="A44" i="22" s="1"/>
  <c r="A45" i="22" s="1"/>
  <c r="A46" i="22" s="1"/>
  <c r="A38" i="22"/>
  <c r="A524" i="19"/>
  <c r="A528" i="19" s="1"/>
  <c r="A529" i="19" s="1"/>
  <c r="A530" i="19" s="1"/>
  <c r="A532" i="19" s="1"/>
  <c r="A533" i="19" s="1"/>
  <c r="A534" i="19" s="1"/>
  <c r="A536" i="19" s="1"/>
  <c r="A537" i="19" s="1"/>
  <c r="A538" i="19" s="1"/>
  <c r="A539" i="19" s="1"/>
  <c r="A540" i="19" s="1"/>
  <c r="B49" i="15"/>
  <c r="B50" i="15" s="1"/>
  <c r="B51" i="15" s="1"/>
  <c r="B52" i="15" s="1"/>
  <c r="B53" i="15" s="1"/>
  <c r="B54" i="15" s="1"/>
  <c r="B57" i="15" l="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9" i="15" s="1"/>
  <c r="B80" i="15" s="1"/>
  <c r="B81" i="15" s="1"/>
  <c r="B82" i="15" s="1"/>
  <c r="B83" i="15" s="1"/>
  <c r="B85" i="15" l="1"/>
  <c r="B86" i="15" s="1"/>
  <c r="B89" i="15" s="1"/>
  <c r="B90" i="15" s="1"/>
  <c r="B91" i="15" s="1"/>
  <c r="B92" i="15" s="1"/>
  <c r="B93" i="15" s="1"/>
  <c r="B95" i="15" s="1"/>
  <c r="B96" i="15" s="1"/>
  <c r="B97" i="15" s="1"/>
  <c r="B98" i="15" s="1"/>
  <c r="B99" i="15" s="1"/>
  <c r="B100" i="15" s="1"/>
  <c r="B101" i="15" s="1"/>
  <c r="B102" i="15" s="1"/>
  <c r="B103" i="15" s="1"/>
  <c r="B104" i="15" s="1"/>
  <c r="B106" i="15" s="1"/>
  <c r="B107" i="15" s="1"/>
  <c r="B108" i="15" s="1"/>
  <c r="B109" i="15" s="1"/>
  <c r="B112" i="15" s="1"/>
  <c r="B113" i="15" s="1"/>
  <c r="B114" i="15" s="1"/>
  <c r="B84" i="15"/>
  <c r="B78" i="15"/>
</calcChain>
</file>

<file path=xl/sharedStrings.xml><?xml version="1.0" encoding="utf-8"?>
<sst xmlns="http://schemas.openxmlformats.org/spreadsheetml/2006/main" count="5073" uniqueCount="1607">
  <si>
    <t>DESCRIPCION</t>
  </si>
  <si>
    <t>UNIDAD</t>
  </si>
  <si>
    <t>CANTIDAD</t>
  </si>
  <si>
    <t>ITEM</t>
  </si>
  <si>
    <t>C/UNIT</t>
  </si>
  <si>
    <t>C/TOT</t>
  </si>
  <si>
    <t>CANTIDADES DE OBRA DE ELECTRICIDAD Y RED PASIVA DE COMUNICACIONES</t>
  </si>
  <si>
    <t>POWERPANELBOARD "PP3A"</t>
  </si>
  <si>
    <t>POWERPANELBOARD "P2AV"</t>
  </si>
  <si>
    <t>U</t>
  </si>
  <si>
    <t>BOTAS INSERTABLES (O CONOS DE ALIVIO) DE 15KV PARA CABLE 3/0 AWG-CU EPR/XLP EN LADO FUENTE, PARA USO INTERIOR CON BIL 95KV PARA LA CONEXION A SWITCHGEAR. ESTE ITEM ES POR BOTA Y EL TIPO DEPENDERA DEL MODELO DE SWITCHGEAR.</t>
  </si>
  <si>
    <t>BOTAS INSERTABLES (O CONOS DE ALIVIO) DE 15KV PARA CABLE 1/0 AWG-CU EPR/XLP EN LADO DE CARGA, PARA USO INTERIOR CON BIL 95KV PARA LA CONEXION A SWITCHGEAR. ESTE ITEM ES POR BOTA Y EL TIPO DEPENDERA DEL MODELO DE SWITCHGEAR.</t>
  </si>
  <si>
    <t>KIT DE TRES CONOS DE ALIVIO PARA CABLE 3/0 AWG-CU XLP/EPR 15KV 133% AISLAMIENTO, BIL 110KV PARA USO EXTERIOR.</t>
  </si>
  <si>
    <t>KIT DE TRES CONOS DE ALIVIO PARA CABLE 1/0 AWG-CU XLP/EPR 15KV 100% AISLAMIENTO, BIL 95KV PARA USO EXTERIOR (USADO EN INTERIOR, EN TRANSFORMADORES)</t>
  </si>
  <si>
    <t>TRANSFORMADOR TIPO SECO DE 2000KVA CON VENTILACION FORZADA AN/FN 13.8KV DELTA - 480/277V ESTRELLA, CON ZAPATAS PARA CONEXIONES PRIMARIAS Y SEGUNDARIAS TIPO NEMA O SEGUN RECOMENDACION DEL FABRICANTE.</t>
  </si>
  <si>
    <t>EQUIPO ELECTRICO EN MEDIA TENSION Y TRANSFORMADORES (SUMINISTRO E INSTALACION)</t>
  </si>
  <si>
    <t>EQUIPO ELECTRICO EN BAJA TENSION SUBESTACION SUR (SUMINISTRO E INSTALACION)</t>
  </si>
  <si>
    <t xml:space="preserve">DUCTO BARRA DE 2000A 480Y/277V, 3 FASES MAS NEUTRO MAS TIERRA INTEGRAL. INCLUYE TRAMOS DE USO INTERIOR Y EXTERIOR, AMORTIGUADORES PARA PASO POR JUNTAS DE EXPANSION DE EDIFICIOS. INCLUYE SOPORTERIA ANTISISMICA. </t>
  </si>
  <si>
    <t>PANELBOARD "PV2" CON MAIN BREAKER DE 150A 208/120V 14KAIC, BARRAS DE 225AMP, 3 FASES 5 HILOS, CON BORNERAS DE NEUTRO Y TIERRA INDEPENDIENTES, EN CAJA NEMA 1 DE ALIMENTACION INFERIOR, CON PUERTA CON LLAVIN,  DE 42 ESPACIOS, CON LOS SIGUIENTES BREAKERS RAMALES DE 10KAIC TIPO PLUGIN: 5x15A/1P, 5x20A/1P, 1x90A/3P. (SERVICIO PROPIO SUBESTACION ELECTRICA )</t>
  </si>
  <si>
    <t>BREAKER DE DUCTO BARRA, DE 400A 3P 480V, 3F4H 35KAIC</t>
  </si>
  <si>
    <t>BREAKER DE DUCTO BARRA, DE 600A 3P 480V, 3F4H.35KAIC</t>
  </si>
  <si>
    <t>GENERADOR DE 700KW/875KVA 480/277V 60HZ, MODO STANDBY, COMBUSTIBLE DIESEL, PARA RESPALDO MINIMO DE 12 HORAS. ENCAPSULADO NEMA 3R PARA USO EXTERIOR. CON CONTROL  LISTO PARA APLICACION DE 2 GENERADORES EN SINCRONISMO Y ATS. CON PUERTO DE COMUNICACION PARA RED ETHERNET PARA MONITOREO REMOTO.</t>
  </si>
  <si>
    <t>TRANSFORMADOR "TXV" TIPO SECO DE 45KVA, 480V DELTA PRIMARIO, 208/120V ESTRELLA SECUNDARIO, DE BAJAS PERDIDAS CONFORME ANSI/ASHRAE 90.1-2016 TABLA 8.4.4. INCLUIR SOPORTE DE PARED FABRICADO CON ANGULO O RIEL STRUT CON ACABADO ANTICORROSIVO O INOXIDABLE.</t>
  </si>
  <si>
    <t>TRANSFORMADOR "TXC" TIPO SECO DE 300KVA, 480V DELTA PRIMARIO, 208/120V ESTRELLA SECUNDARIO, DE BAJAS PERDIDAS CONFORME ANSI/ASHRAE 90.1-2016 TABLA 8.4.4. AUTOSOPORTADO EN PISO.</t>
  </si>
  <si>
    <t>POWERPANELBOARD "P3TIH" CON MAIN BREAKER DE 1000AMP 25KAIC, BARRAS DE 1200AMP, 208/120V 3 FASES 5 HILOS, CON BARRA DE NEUTRO Y TIERRA INDEPENDIENTES, EN CAJA METALICA NEMA 1 MONTAJE SUPERFICIAL, CON PUERTA CON LLAVIN, CON LOS SIGUIENTES BREAKERS RAMALES DE 14KAIC TIPO BOLT ON: 2x80A/3P, 4x40A/3P, 3x200A/3P, 1x50A/3P, 1x70A/3P, 1x150A/3P, 3x60A/3P, 3x50A/2P-AB,BC,CA.</t>
  </si>
  <si>
    <t>GABINETE DE MEDICION "GMC1", CON 6 MEDIDORES ELECTRONICOS  + ESPACIO PARA 2, MEDIDORES TIPO TIPO PM2230, INSTALADOS EN ARMARIO IP-65 CON PUERTA CON BISAGRAS DE 750x540x450MM APROX. MEDIDORES INSTALADOS EN LA PUERTA ABATIBLE, CONECTADOS EN RED DAISY CHAIN RJ45 Y CONECTADOS A UN ETHERNET GATEWAY, CONFORME DIAGRAMA EN PLANO. INCLUYE EL GABINETE ARMADO EN SU INTERIOR Y CON BORNERAS LISTAS PARA CONEXION EXTERNA DE SEÑALES DE VOLTAJE Y CORRIENTE PARA CADA MEDICION. SE DEBEN INCLUIR LOS TRANSFORMADORES DE CORRIENTE DE CADA CIRCUITO SEGUN EL DIAGRAMA UNIFILAR (TRES DE 3x60:5, TRES DE 3x50:5) DE RANGO EXTENDIDO. LOS CABLES DE CORRIENTE DE LOS TC'S DEBERAN SER APANTALLADOS Y ATERRIZADOS EN EL GABINETE.</t>
  </si>
  <si>
    <t>CENTRO DE CARGA "P3OI"</t>
  </si>
  <si>
    <t>PANELBOARD "P3OT"</t>
  </si>
  <si>
    <t>CENTRO DE CARGA "P1CBH"</t>
  </si>
  <si>
    <t>PANELBOARD "P1CT"</t>
  </si>
  <si>
    <t>CENTRO DE CARGA "P1CH"</t>
  </si>
  <si>
    <t>CENTRO DE CARGA "P2CH"</t>
  </si>
  <si>
    <t>CENTRO DE CARGA "P2CR"</t>
  </si>
  <si>
    <t>PANELBOARD "P3CT"</t>
  </si>
  <si>
    <t>CENTRO DE CARGA "P1CL1", "P1CL2" Y "P1CL3" CON MAIN BREAKER DE 60A 3P 208/120, BARRAS DE 125A, 3 FASES 5 HILOS, CON BORNERAS DE NEUTRO Y TIERRA, EN CAJA NEMA 1 METALICA, MONTAJE SUPERFICIAL, ALIMENTACION SUPERIOR. PARA LOCAL EN GRIS (SE ENTREGA SIN BREAKERS RAMALES)</t>
  </si>
  <si>
    <t>CENTRO DE CARGA "P1CL4", "P1CL5" Y "P1CL6" CON MAIN BREAKER DE 60A 3P 208/120, BARRAS DE 125A, 3 FASES 5 HILOS, CON BORNERAS DE NEUTRO Y TIERRA, EN CAJA NEMA 1 METALICA, MONTAJE SUPERFICIAL, ALIMENTACION SUPERIOR. PARA LOCAL EN GRIS (SE ENTREGA SIN BREAKERS RAMALES)</t>
  </si>
  <si>
    <t>BANCO DE CAPACITORES AUTOMATICO DE 225KVAR SIN MAIN BREAKER, BORNERAS DE ENTRADA. 480/277V. CON CONTROL AUTOMATICO DE ETAPAS. CON SUPRESOR DE PICOS INCORPORADO. EN GABINETE NEMA 1 AUTOSOPORTADO. CON PUERTO DE COMUNICACION PARA RED ETHERNET PARA MONITOREO REMOTO. INCLUYE 1xTC 2000:5 DE BARRA Y SU CABLEADO DE CONEXION.</t>
  </si>
  <si>
    <t>BREAKER DE DUCTO BARRA, DE 350A 3P 480V, 3F4H.35KAIC</t>
  </si>
  <si>
    <t>EQUIPO ELECTRICO EN BAJA TENSION SUBESTACION NORTE Y CENTRO (SUMINISTRO E INSTALACION)</t>
  </si>
  <si>
    <t>SWITCHBOARD "SSU-S" CON MAIN BREAKER DE 2500AMP, CON CONEXION DE ATS PARA GENERADORES 2x1200A. CON BREAKERS RAMALES: 1x50A/3P/35KAIC (PARA SUPRESOR DE PICOS DE 200KA 3F+N+T INCORPORADO EN SWITCHBOARD), 1x60A/3P/35KAIC (PARA TXV DE 45KVA), 1x350A/3P/35KV PARA BANCO DE CAPACITORES,  Y 1x2000A (DISPARO AJUSTADO AL 95%, PARA ALIMENTACION DE DUCTO BARRA DE 2000A). INCLUIR BORNERAS Y/O TERMINALES PARA LOS CABLES CONFORME EL DIAGRAMA UNIFILAR. INCLUYE MEDIDOR PM5300 O SIMILAR CON SUS TRANSFORMADORES DE CORRIENTE DE BARRA Y TODAS LAS CONEXIONES. CON BARRAS DE NEUTRO Y TIERRA INDEPENDIENTES. ALIMENTACION INFERIOR.</t>
  </si>
  <si>
    <r>
      <t xml:space="preserve">GENERADOR DE 1200KW/1250KVA 480/277V 60HZ, MODO STANDBY, COMBUSTIBLE DIESEL, PARA RESPALDO MINIMO DE 12 HORAS. ENCAPSULADO NEMA 3R PARA USO EXTERIOR. CON CONTROL  LISTO PARA APLICACION DE 2 GENERADORES EN SINCRONISMO Y ATS. CON PUERTO DE COMUNICACION PARA RED ETHERNET PARA MONITOREO REMOTO. </t>
    </r>
    <r>
      <rPr>
        <u/>
        <sz val="11"/>
        <color rgb="FFFF0000"/>
        <rFont val="Calibri"/>
        <family val="2"/>
        <scheme val="minor"/>
      </rPr>
      <t>ITEMS YA SUMINISTRADOS, INCLUIR MONTAJE ELECTROMECANICO, PUESTA EN MARCHA, ETC.</t>
    </r>
  </si>
  <si>
    <t xml:space="preserve">DUCTO BARRA DE 2500A 480Y/277V, 3 FASES MAS NEUTRO MAS TIERRA INTEGRAL. INCLUYE TRAMOS DE USO INTERIOR Y EXTERIOR, AMORTIGUADORES PARA PASO POR JUNTAS DE EXPANSION DE EDIFICIOS. INCLUYE SOPORTERIA ANTISISMICA. </t>
  </si>
  <si>
    <t>ML</t>
  </si>
  <si>
    <t>BREAKER DE DUCTO BARRA, DE 900A 3P 480V, 3F4H.35KAIC</t>
  </si>
  <si>
    <t>BREAKER DE DUCTO BARRA, DE 700A 3P 480V, 3F4H.35KAIC</t>
  </si>
  <si>
    <t>BREAKER DE DUCTO BARRA, DE 200A 3P 480V, 3F4H.35KAIC</t>
  </si>
  <si>
    <t>POWERPANELBOARD "P2CV"</t>
  </si>
  <si>
    <t>POWERPANELBOARD "P3CV"</t>
  </si>
  <si>
    <t>POWERPANELBOARD "P3DV"</t>
  </si>
  <si>
    <t>POWERPANELBOARD "PP3B-480"</t>
  </si>
  <si>
    <t>BREAKER DE CAJA MOLDEADA DE 400A 3P 480V 25KAIC, EN CAJA NEMA 1, MONTAJE EN PARED, CON BORNERA DE TIERRA. (PARA TXB).</t>
  </si>
  <si>
    <t>TRANSFORMADOR "TXB" TIPO SECO DE 300KVA, 480V DELTA PRIMARIO, 208/120V ESTRELLA SECUNDARIO, DE BAJAS PERDIDAS CONFORME ANSI/ASHRAE 90.1-2016 TABLA 8.4.4. AUTOSOPORTADO EN PISO.</t>
  </si>
  <si>
    <t>POWERPANELBOARD "PP3B" CON MAIN BREAKER DE 1000AMP 25KAIC, BARRAS DE 1200AMP, 208/120V 3 FASES 5 HILOS, CON BARRA DE NEUTRO Y TIERRA INDEPENDIENTES, EN CAJA METALICA NEMA 1 MONTAJE SUPERFICIAL, CON PUERTA CON LLAVIN, CON LOS SIGUIENTES BREAKERS RAMALES DE 14KAIC TIPO BOLT ON: 1x600A/3P, 1x400A/3P, 4x40A/3P, 3x200A/3P, 1x125A/3P, 2x60A/3P, 31x40A/2P (REPARTIDOS ENTRE LAS 3 FASES).</t>
  </si>
  <si>
    <t>GABINETE DE MEDICION "GMB1" y "GMB2", CON 12 MEDIDORES ELECTRONICOS, MEDIDORES TIPO TIPO PM2230, INSTALADOS EN ARMARIO IP-65 CON PUERTA CON BISAGRAS DE 1100x600x450MM APROX. MEDIDORES INSTALADOS EN LA PUERTA ABATIBLE, CONECTADOS EN RED DAISY CHAIN RJ45 Y CONECTADOS A UN ETHERNET GATEWAY, CONFORME DIAGRAMA EN PLANO. INCLUYE EL GABINETE ARMADO EN SU INTERIOR Y CON BORNERAS LISTAS PARA CONEXION EXTERNA DE SEÑALES DE VOLTAJE Y CORRIENTE PARA CADA MEDICION. SE DEBEN INCLUIR LOS TRANSFORMADORES DE CORRIENTE DE CADA CIRCUITO SEGUN EL DIAGRAMA UNIFILAR (DOCE DE 2x40:5) DE RANGO EXTENDIDO. LOS CABLES DE CORRIENTE DE LOS TC'S DEBERAN SER APANTALLADOS Y ATERRIZADOS EN EL GABINETE.</t>
  </si>
  <si>
    <t>GABINETE DE MEDICION "GMB3", CON 7 MEDIDORES ELECTRONICOS  + ESPACIO PARA 1, MEDIDORES TIPO TIPO PM2230, INSTALADOS EN ARMARIO IP-65 CON PUERTA CON BISAGRAS DE 750x540x450MM APROX. MEDIDORES INSTALADOS EN LA PUERTA ABATIBLE, CONECTADOS EN RED DAISY CHAIN RJ45 Y CONECTADOS A UN ETHERNET GATEWAY, CONFORME DIAGRAMA EN PLANO. INCLUYE EL GABINETE ARMADO EN SU INTERIOR Y CON BORNERAS LISTAS PARA CONEXION EXTERNA DE SEÑALES DE VOLTAJE Y CORRIENTE PARA CADA MEDICION. SE DEBEN INCLUIR LOS TRANSFORMADORES DE CORRIENTE DE CADA CIRCUITO SEGUN EL DIAGRAMA UNIFILAR (SIETE DE 2x40A/2P) DE RANGO EXTENDIDO. LOS CABLES DE CORRIENTE DE LOS TC'S DEBERAN SER APANTALLADOS Y ATERRIZADOS EN EL GABINETE.</t>
  </si>
  <si>
    <t>ARMADO DE RED DE MEDIDORES EN "GMC1" EN RED ETHERNET DAISY CHAIN, CON INTERFAZ DE RED. INCLUYE CABLE TWISTED PAIR APANTALLADO Y TUBERIA EMT 1/2". INCLUYE SOFTWARE Y PUESTA EN MARCHA.</t>
  </si>
  <si>
    <t>ARMADO DE RED DE MEDIDORES EN "GMB1", "GMB2" Y "GMB3" EN RED ETHERNET DAISY CHAIN, CON INTERFAZ DE RED. INCLUYE CABLE TWISTED PAIR APANTALLADO Y TUBERIA EMT 1/2". INCLUYE SOFTWARE Y PUESTA EN MARCHA.</t>
  </si>
  <si>
    <t>PANELBOARD "PEV1" Y "PEV2" CON MAIN BREAKER DE 150A 208/120V, BARRAS DE 225AMP, 3 FASES 5 HILOS, CON BORNERAS DE NEUTRO Y TIERRA INDEPENDIENTES, EN CAJA NEMA 1 DE ALIMENTACION INFERIOR, CON PUERTA CON LLAVIN,  DE 42 ESPACIOS, CON LOS SIGUIENTES BREAKERS RAMALES DE 10KAIC TIPO PLUGIN: 18x15A/2P. (PARA EVAPORADORAS DEL AREA DE LOBBY )</t>
  </si>
  <si>
    <t>PANELBOARD "P2BT"</t>
  </si>
  <si>
    <t>PANELBOARD "P2BH"</t>
  </si>
  <si>
    <t>PANELBOARD "P3BT"</t>
  </si>
  <si>
    <t>CENTRO DE CARGA "P3BH"</t>
  </si>
  <si>
    <t>POWERPANELBOARD "P3VRF" CON MAIN BREAKER DE 600A 25KAIC 3P 480/277V, TRIFASICO 5 HILOS, CON BARRAS DE NEUTRO Y TIERRA INDEPENDIENTES, EN CAJA METALICA NEMA 1 MONTAJE SUPERFICIAL, CON PUERTA CON LLAVIN, CON LOS SIGUIENTES BREAKERS RAMALES DE 14KAIC TIPO BOLT ON: 10x50A/3P. (Para equipo VRF, del area de lobby principal a triple altura diseñado por terceros.</t>
  </si>
  <si>
    <t>u</t>
  </si>
  <si>
    <t>EQUIPO ELECTRICO EN BAJA TENSION CUARTO ELECTRICO NORTE (SUMINISTRO E INSTALACION)</t>
  </si>
  <si>
    <t>POWERPANELBOARD "P3AW"</t>
  </si>
  <si>
    <t>TRANSFORMADOR "TXA" TIPO SECO DE 150KVA, 480V DELTA PRIMARIO, 208/120V ESTRELLA SECUNDARIO, DE BAJAS PERDIDAS CONFORME ANSI/ASHRAE 90.1-2016 TABLA 8.4.4. AUTOSOPORTADO EN PISO.</t>
  </si>
  <si>
    <t>POWERPANELBOARD "PP3A" CON MAIN BREAKER DE 450AMP 25KAIC, BARRAS DE 600AMP, 208/120V 3 FASES 5 HILOS, CON BARRAS DE NEUTRO Y TIERRA INDEPENDIENTES, EN CAJA METALICA NEMA 1 MONTAJE SUPERFICIAL, CON PUERTA CON LLAVIN, CON LOS SIGUIENTES BREAKERS RAMALES DE 14KAIC TIPO BOLT ON: 1x90A/3P, 1x80A/3P, 1x100A/3P, 8x40A/3P, 3x200A/3P, 1x50A/3P.</t>
  </si>
  <si>
    <t>GABINETE DE MEDICION "GMA1", CON 5 MEDIDORES ELECTRONICOS, MEDIDORES TIPO TIPO PM2230, INSTALADOS EN ARMARIO IP-65 CON PUERTA CON BISAGRAS DE 750x540x450MM APROX. MEDIDORES INSTALADOS EN LA PUERTA ABATIBLE, CONECTADOS EN RED DAISY CHAIN RJ45 Y CONECTADOS A UN ETHERNET GATEWAY, CONFORME DIAGRAMA EN PLANO. INCLUYE EL GABINETE ARMADO EN SU INTERIOR Y CON BORNERAS LISTAS PARA CONEXION EXTERNA DE SEÑALES DE VOLTAJE Y CORRIENTE PARA CADA MEDICION. SE DEBEN INCLUIR LOS TRANSFORMADORES DE CORRIENTE DE CADA CIRCUITO SEGUN EL DIAGRAMA UNIFILAR (CINCO DE 2x40A/2P) DE RANGO EXTENDIDO. LOS CABLES DE CORRIENTE DE LOS TC'S DEBERAN SER APANTALLADOS Y ATERRIZADOS EN EL GABINETE.</t>
  </si>
  <si>
    <t>CENTRO DE CARGA "P3AH"</t>
  </si>
  <si>
    <t>ARMADO EN RED DE SMART PANELBOARDS DE ALUMBRADO, INCLUYE CABLEADO DE CONTROL, TUBERIA E INTERFAZ DE RED. INCLUYE SOFTWARE Y PUESTA EN MARCHA.</t>
  </si>
  <si>
    <t>PANELBOARD "P1AT"</t>
  </si>
  <si>
    <t>PANELBOARD "P2AT"</t>
  </si>
  <si>
    <t>PANELBOARD "P3AT"</t>
  </si>
  <si>
    <t>CENTRO DE CARGA "P2AR"</t>
  </si>
  <si>
    <t>SUPRESOR DE POTENCIA DE 100KA MINIMO, 3F+N+T, 208Y/120V. INSTALADO EN LATERAL DEL PANEL "PP3A".</t>
  </si>
  <si>
    <t>POWERPANELBOARD "PP3B-480" CON MAIN BREAKER Y BARRAS DE ALUMINIO DE 400A 25KAIC, 480/277V 3 FASES 5 HILOS, CON BARRAS DE NEUTRO Y TIERRA INDEPENDIENTES, EN CAJA METALICA NEMA 1 MONTAJE SUPERFICIAL, ALIMENTACION SUPERIOR, 12 ESPACIOS TRIFASICOS, CON PUERTA CON LLAVIN, CON LOS SIGUIENTES BREAKERS RAMALES DE 14KAIC TIPO BOLT ON:3x90A/3P, 6x20A/3P.</t>
  </si>
  <si>
    <t>POWERPANELBOARD "P3DV", CON MAIN BREAKER DE 700A 3P 480/277V, BARRAS DE 800AMP DE ALUMINIO, TRIFASICO 5 HILOS, CON BARRA DE NEUTRO Y TIERRA INDEPENDIENTES, EN GABINETE NEMA 1 MONTAJE SUPERFICIAL, ALIMENTACION SUPERIOR, DE 18 ESPACIOS TRIFASICOS, CON LOS SIGUIENTES BREAKERS RAMALES BOLT ON DE 14KAIC: 2x70A/3P, 1x60A/3P, 9x50A/3P, 3x40A/3P, 1x90A/3P.</t>
  </si>
  <si>
    <t>POWERPANELBOARD "P1CV" CON MAIN BREAKERDE 700A 3P 480/277V, BARRAS DE ALUMINIO DE 800AMP 3P 25KAIC, TRIFASICO 5 HILOS, CON BARRAS DE NEUTRO Y TIERRA INDEPENDIENTES, EN GABINETE NEMA 1 ALIMENTACION SUPERIOR, DE 18 ESPACIOS TRIFASICO, CON LOS SIGUIENTES BREAKERS BOLT ON DE 14KAIC: 5x50A/3P, 1x40A/3P, 4x60A/3P, 4x70A/3P, 1x100A/3P/TRIP AJUSTABLE.</t>
  </si>
  <si>
    <t>POWERPANELBOARD "P2CV" CON MAIN BREAKER Y BARRAS DE 400A 3P 480/277V 25KAIC, TRIFASICO 5 HILOS, CON BARRAS DE NEUTRO Y TIERRA INDEPENDIENTES, EN GABINETE NEMA 1 ALIMENTACION SUPERIOR, DE 12 ESPACIOS TRIFASICO, CON LOS SIGUIENTES BREAKERS BOLT ON DE 14KAIC: 2x60A/3P, 1x70A/3P, 1x30A/3P, 5x50A/3P.</t>
  </si>
  <si>
    <t>POWERPANELBOARD "P2AV" CON MAIN BREAKERDE 900A 3P 480/277V, BARRAS DE ALUMINIO DE 1000AMP 3P 25KAIC, TRIFASICO 5 HILOS, CON BARRAS DE NEUTRO Y TIERRA INDEPENDIENTES, EN GABINETE NEMA 1 ALIMENTACION SUPERIOR, DE 24 ESPACIOS TRIFASICO, CON LOS SIGUIENTES BREAKERS BOLT ON DE 14KAIC: 2x60A/3P, 8x50A/3P,  7x70A/3P, 2x40A/3P, 1x30A/3P.</t>
  </si>
  <si>
    <t>POWERPANELBOARD "P1AV" CON MAIN BREAKER Y BARRAS DE 600A 3P 480/277V, 25KAIC, TRIFASICO 5 HILOS, CON BARRAS DE NEUTRO Y TIERRA INDEPENDIENTES, EN GABINETE NEMA 1 ALIMENTACION SUPERIOR, DE 14 ESPACIOS TRIFASICO, CON LOS SIGUIENTES BREAKERS BOLT ON DE 14KAIC: 4x70A/3P, 4x50A/3P, 3x40A/3P, 1x60A/3P, 1x100A/3P/TRIP AJUSTABLE.</t>
  </si>
  <si>
    <t>POWERPANELBOARD "P3AW" CON MAIN BREAKER Y BARRAS DE 800A 3P 480/277V,  25KAIC, TRIFASICO 5 HILOS, CON BARRAS DE NEUTRO Y TIERRA INDEPENDIENTES, EN GABINETE NEMA 1 ALIMENTACION SUPERIOR, DE 16 ESPACIOS TRIFASICO, CON LOS SIGUIENTES BREAKERS BOLT ON DE 14KAIC: 7x50A/3P, 3x70A/3P, 4x60/3P, 2x40A/3P</t>
  </si>
  <si>
    <t>POWERPANELBOARD "PNSP" CON MAIN BREAKER DE 400AMP 25KAIC, BARRAS DE 400AMP, 208/120V 3 FASES 5 HILOS, CON BARRAS DE NEUTRO Y TIERRA INDEPENDIENTES, EN CAJA METALICA NEMA 1 MONTAJE SUPERFICIAL, CON PUERTA CON LLAVIN, DE 12 ESPACIOS TRIFASICOS, CON LOS SIGUIENTES BREAKERS RAMALES DE 14KAIC TIPO BOLT ON: 1X90A/3P, 2x20A/3P, 3X30A/3P.</t>
  </si>
  <si>
    <t>POWERPANELBOARD "PSSP" CON MAIN BREAKER Y BARRAS DE ALUMINIO DE 400AMP 3P 480/277V 25KAIC, TRIFASICO 5 HILOS, CON BARRA DE NEUTRO Y TIERRA INDEPENDIENTES, EN GABINETE NEMA 1 ALIMENTACION SUPERIOR, DE 12 ESPACIOS TRIFASICO, CON PUERTA CON LLAVIN, CON LOS SIGUIENTES BREAKERS BOLT ON DE 14KAIC: 4x30A/3P.</t>
  </si>
  <si>
    <t xml:space="preserve">CENTRO DE CARGA "P1CH", SIN MAIN BREAKER, BARRAS DE 100A 3 FASES 5 HILOS, 208/120V, CON BORNERAS DE NEUTRO Y TIERRA INDEPENDIENTES, EN CAJA NEMA 1 MONTAJE SUPERFICIAL, ALIMENTACION INFERIOR, DE 42 ESPACIOS, CON LOS SIGUIENTES BREAKERS RAMALES PLUGIN DE 10KAIC: 20x15A/2P. </t>
  </si>
  <si>
    <t>CENTRO DE CARGA "P2CH", SIN MAIN BREAKER, BARRAS DE 100A 3 FASES 5 HILOS, 208/120V, CON BORNERAS DE NEUTRO Y TIERRA INDEPENDIENTES, EN CAJA NEMA 1 MONTAJE SUPERFICIAL, ALIMENTACION INFERIOR, DE 42 ESPACIOS, CON LOS SIGUIENTES BREAKERS RAMALES PLUGIN DE 10KAIC: 20x15A/2P.</t>
  </si>
  <si>
    <r>
      <t xml:space="preserve">PANELBOARD "P1AH" SIN MAIN BREAKER, BARRAS DE 225A 3 FASES 5 HILOS, 208/120V, CON BORNERAS DE NEUTRO Y TIERRA INDEPENDIENTES, EN CAJA NEMA 1 MONTAJE SUPERFICIAL, ALIMENTACION INFERIOR, </t>
    </r>
    <r>
      <rPr>
        <b/>
        <u/>
        <sz val="11"/>
        <color rgb="FFFF0000"/>
        <rFont val="Calibri"/>
        <family val="2"/>
        <scheme val="minor"/>
      </rPr>
      <t>DE 72 ESPACIOS</t>
    </r>
    <r>
      <rPr>
        <sz val="11"/>
        <color theme="1"/>
        <rFont val="Calibri"/>
        <family val="2"/>
        <scheme val="minor"/>
      </rPr>
      <t xml:space="preserve">, CON LOS SIGUIENTES BREAKERS RAMALES PLUGIN DE 10KAIC: 33x15A/2P. </t>
    </r>
  </si>
  <si>
    <t xml:space="preserve">CENTRO DE CARGA "P1CBH" SIN MAIN BREAKER, BARRAS DE 100A 3 FASES 5 HILOS, 208/120V, CON BORNERAS DE NEUTRO Y TIERRA INDEPENDIENTES, EN CAJA NEMA 1 MONTAJE SUPERFICIAL, ALIMENTACION INFERIOR, DE 30ESPACIOS, CON LOS SIGUIENTES BREAKERS RAMALES PLUGIN DE 10KAIC: 12x15A/2P. </t>
  </si>
  <si>
    <r>
      <t xml:space="preserve">PANELBOARD "P2AH" SIN MAIN BREAKER, BARRAS DE 100A 3 FASES 5 HILOS, 208/120V, CON BORNERAS DE NEUTRO Y TIERRA INDEPENDIENTES, EN CAJA NEMA 1 MONTAJE SUPERFICIAL, ALIMENTACION INFERIOR, DE </t>
    </r>
    <r>
      <rPr>
        <b/>
        <u/>
        <sz val="11"/>
        <color rgb="FFFF0000"/>
        <rFont val="Calibri"/>
        <family val="2"/>
        <scheme val="minor"/>
      </rPr>
      <t>72 ESPACIOS</t>
    </r>
    <r>
      <rPr>
        <sz val="11"/>
        <color theme="1"/>
        <rFont val="Calibri"/>
        <family val="2"/>
        <scheme val="minor"/>
      </rPr>
      <t xml:space="preserve">, CON LOS SIGUIENTES BREAKERS RAMALES PLUGIN DE 10KAIC: 26x15A/2P. </t>
    </r>
  </si>
  <si>
    <t xml:space="preserve">PANELBOARD "P2BH" SIN MAIN BREAKER, BARRAS DE 225 3 FASES 5 HILOS, 208/120V, CON BORNERAS DE NEUTRO Y TIERRA INDEPENDIENTES, EN CAJA NEMA 1 MONTAJE SUPERFICIAL, ALIMENTACION INFERIOR, DE 72 ESPACIOS, CON LOS SIGUIENTES BREAKERS RAMALES PLUGIN DE 10KAIC: 31x15A/2P. </t>
  </si>
  <si>
    <r>
      <t xml:space="preserve">PANELBOARD "P3OA" CON MAIN BREAKER DE 90A 3P, BARRAS DE 225A 3 FASES 5 HILOS, 208/120V, CON BORNERAS DE NEUTRO Y TIERRA INDEPENDIENTES, EN CAJA NEMA 1 MONTAJE SUPERFICIAL, ALIMENTACION SUPERIOR, </t>
    </r>
    <r>
      <rPr>
        <b/>
        <u/>
        <sz val="11"/>
        <color rgb="FFFF0000"/>
        <rFont val="Calibri"/>
        <family val="2"/>
        <scheme val="minor"/>
      </rPr>
      <t>DE 54 ESPACIOS</t>
    </r>
    <r>
      <rPr>
        <sz val="11"/>
        <color theme="1"/>
        <rFont val="Calibri"/>
        <family val="2"/>
        <scheme val="minor"/>
      </rPr>
      <t xml:space="preserve">, CON LOS SIGUIENTES BREAKERS RAMALES PLUGIN DE 10KAIC: 22x15A/2P. </t>
    </r>
  </si>
  <si>
    <t xml:space="preserve">CENTRO DE CARGA "P3AH" SIN MAIN BREAKER, BARRAS DE 150A 3 FASES 5 HILOS, 208/120V, CON BORNERAS DE NEUTRO Y TIERRA INDEPENDIENTES, EN CAJA NEMA 1 MONTAJE SUPERFICIAL, ALIMENTACION INFERIOR, DE 42 ESPACIOS, CON LOS SIGUIENTES BREAKERS RAMALES PLUGIN DE 10KAIC: 17x15A/2P. </t>
  </si>
  <si>
    <t>PANELBOARD "P3CH" SIN MAIN BREAKER, BARRAS DE 225A 3 FASES 5 HILOS, 208/120V, CON BORNERAS DE NEUTRO Y TIERRA INDEPENDIENTES, EN CAJA NEMA 1 MONTAJE SUPERFICIAL, ALIMENTACION INFERIOR, DE 42 ESPACIOS, CON LOS SIGUIENTES BREAKERS RAMALES PLUGIN DE 10KAIC: 12x20A/2P, 7x15A/2P.</t>
  </si>
  <si>
    <t>POWERPANELBOARD "PP3B-208" SIN MAIN BREAKER DE 400AMP, BARRAS DE 400AMP, 208/120V 3 FASES 5 HILOS, CON BARRA DE NEUTRO Y TIERRA INDEPENDIENTES, EN CAJA METALICA NEMA 1 MONTAJE SUPERFICIAL, 14 ESPACIOS TRIFASICOS, CON PUERTA CON LLAVIN, ALIMENTACION SUPERIOR, SIN BREAKERS RAMALES. (Panel para migracion provisional de cargas existentes).</t>
  </si>
  <si>
    <t xml:space="preserve">CENTRO DE CARGA "P3BH" SIN MAIN BREAKER, BARRAS DE 60 3 FASES 5 HILOS, 208/120V, CON BORNERAS DE NEUTRO Y TIERRA INDEPENDIENTES, EN CAJA NEMA 1 MONTAJE SUPERFICIAL, ALIMENTACION INFERIOR, DE 24 ESPACIOS, CON LOS SIGUIENTES BREAKERS RAMALES PLUGIN DE 10KAIC: 6x15A/2P. </t>
  </si>
  <si>
    <t>CENTRO DE CARGA "P1L1 AL P1L11, P2L1 AL P2L12, P3L1 AL P3L7", CON MAIN BREAKER DE 50A 2P 208/120V, MONOFASICO 4 HILOS, CON BORNERAS DE NEUTRO Y TIERRA INDEPENDIENTES, MONTAJE SUPERFICIAL, EN CAJA NEMA 1 CON PUERTA CON LLAVIN, DE 12 ESPACIOS: 1x15A/1P, 1x20A/1P, 1x15A/2P. LOS BREAKERS RESTANTES DEPENDERAN DE LA DISTRIBUCION DEL LOCAL EN GRIS O EXISTENTE.</t>
  </si>
  <si>
    <t>CENTRO DE CARGA "P1AL1 AL P1AL6", CON MAIN BREAKER DE 40A 3P 208/120V, BARRAS DE 60A, TRIFASICO 5 HILOS, CON BORNERAS DE NEUTRO Y TIERRA INDEPENDIENTES, MONTAJE SUPERFICIAL, EN CAJA NEMA 1 CON PUERTA CON LLAVIN, DE 18 ESPACIOS: SIN BREAKERS RAMALES YA QUE EL LOCAL SE ENTREGA EN GRIS.</t>
  </si>
  <si>
    <t>SMART PANELBOARD "P1CI" CON CONTROLADOR PROGRAMABLE MAESTRO. SIN MAIN BREAKER, BARRAS DE 100AMP 208/120V 3 FASES 5 HILOS, CON BORNERAS DE NEUTRO Y TIERRA INDEPENDIENTES, EN CAJA NEMA 1 MONTAJE SUPERFICIAL, ALIMENTACION INFERIOR, DE 42 ESPACIOS, CON LOS SIGUIENTES BREAKERS BOLT ON DE 14KAIC: 4x15A/2P, 19x15A/1P. TODOS MOTORIZADOS.</t>
  </si>
  <si>
    <t>CENTRO DE CARGA "PV1" CON MAIN BREAKER DE 100A 208/120V, BARRAS DE 125AMP, 3 FASES 5 HILOS, CON BORNERAS DE NEUTRO Y TIERRA INDEPENDIENTES, EN CAJA NEMA 1 DE ALIMENTACION SUPERIOR, CON PUERTA CON LLAVIN,  DE 36 ESPACIOS, CON LOS SIGUIENTES BREAKERS RAMALES DE 10KAIC TIPO PLUGIN: 9x15A/1P, 10x20A/1P. (SERVICIO PROPIO AREA EN GRIS NIVEL 1, BAJO SUBESTACION ELECTRICA )</t>
  </si>
  <si>
    <t>SMART PANELBOARD "P1AI" CON CONTROLADOR MAESTRO, SIN MAIN BREAKER, BARRAS DE 100AMP, 3 FASES 5 HILOS, 208/120V, CON BORNERAS DE NEUTRO Y TIERRA INDEPENDIENTES, EN CAJA NEMA 1 ALIMENTACION INFERIOR MONTAJE SUPERFICIAL, DE 42 ESPACIOS, CON LOS SIGUIENTES BREAKERS RAMALES: 24x15A/1P MOTORIZADOS, TODOS DE 14KAIC Y CONTROLADOS POR EL PLC MAESTRO.</t>
  </si>
  <si>
    <t>SMART PANELBOARD "P2BI". CON CONTROLADOR ESCLAVO, SIN MAIN BREAKER, BARRAS DE 100AMP, 3 FASES 5 HILOS, 208/120V, CON BORNERAS DE NEUTRO Y TIERRA INDEPENDIENTES, EN CAJA NEMA 1 ALIMENTACION INFERIOR MONTAJE SUPERFICIAL, DE 42 ESPACIOS, CON LOS SIGUIENTES BREAKERS RAMALES: 24x15A/1P MOTORIZADOS, TODOS DE 14KAIC Y CONTROLADOS POR EL PLC MAESTRO.</t>
  </si>
  <si>
    <t>SMART PANELBOARD "P2CI". CON CONTROLADOR PROGRAMABLE ESCLAVO, SIN MAIN BREAKER, BARRAS DE 100AMP, 3 FASES 5 HILOS, 208/120V, CON BORNERAS DE NEUTRO Y TIERRA INDEPENDIENTES, EN CAJA NEMA 1 ALIMENTACION INFERIOR MONTAJE SUPERFICIAL, DE 42 ESPACIOS, CON LOS SIGUIENTES BREAKERS RAMALES: 20x15A/1P MOTORIZADOS, 2x15A/2P MOTORIZADOS, TODOS DE 14KAIC Y CONTROLADOS POR EL PLC MAESTRO.</t>
  </si>
  <si>
    <t>SMART PANELBOARD "P2AI" CON CONTROLADOR ESCLAVO. SIN MAIN BREAKER, BARRAS DE 100AMP 208/120V, 3 FASES 5 HILOS, CON BORNERAS DE NEUTRO Y TIERRA INDEPENDIENTES, EN GABINETE NEMA 1 MONTAJE SUPERFICIAL, ALIMENTACION INFERIOR, DE 42 ESPACIOS, CON LOS SIGUIENTES BREAKERS RAMALES: 24x15A/1P 14KAIC TODOS MOTORIZADOS BOLT ON.</t>
  </si>
  <si>
    <t>CENTRO DE CARGA "P3OI" CON MAIN BREAKER DE 50A 208/120V, BARRAS DE 60A, 3 FASES 5 HILOS, CON BORNERAS DE NEUTRO Y TIERRA INDEPENDIENTES, ALIMENTACION SUPERIOR EN GABINETE NEMA 1 CON PUERTA CON LLAVIN, DE 24 ESPACIOS: SIN BREAKERS RAMALES (PARA MIGRACION DE CARGAS EXISTENTES EN OFICINAS NIVEL 3).</t>
  </si>
  <si>
    <t>PANELBOARD "P3OT" CON MAIN BREAKER DE 200A 3P, BARRAS DE 225A 3 FASES 5 HILOS, 208/120V, CON BORNERAS DE NEUTRO Y TIERRA INDEPENDIENTES, EN CAJA NEMA 1 MONTAJE SUPERFICIAL, ALIMENTACION SUPERIOR, CON PUERTA CON LLAVIN, DE 42 ESPACIOS, CON LOS SIGUIENTES BREAKERS RAMALES PLUGIN DE 10KAIC:SIN BREAKERS RAMALES (para migracion de cargas existentes de oficinas).</t>
  </si>
  <si>
    <t>CENTRO DE CARGA "P1AR", CON MAIN BREAKER DE 40A 3P 208/120V, BARRAS DE 60A, TRIFASICO 5 HILOS, CON BORNERAS DE NEUTRO Y TIERRA INDEPENDIENTES, MONTAJE SUPERFICIAL, EN CAJA NEMA 1 CON PUERTA CON LLAVIN, DE 18 ESPACIOS: 11x15A/1P.</t>
  </si>
  <si>
    <t>CENTRO DE CARGA "P1CR" SIN MAIN BREAKER, BARRAS DE 60AMP, 208/120V, 3 FASES 5 HILOS, CON BORNERAS DE NEUTRO Y TIERRA INDEPENDIENTES, ALIMENTACION INFERIOR, EN CAJA NEMA 1 SUPERFICIAL, DE 18 ESPACIOS, CON BREAKERS 10KAIC: 8x15A/1P.</t>
  </si>
  <si>
    <t>CENTRO DE CARGA "P2CR" SIN MAIN BREAKER, BARRAS DE 60AMP, 208/120V, 3 FASES 5 HILOS, CON BORNERAS DE NEUTRO Y TIERRA INDEPENDIENTES, ALIMENTACION INFERIOR, EN CAJA NEMA 1 SUPERFICIAL, DE 18 ESPACIOS, CON BREAKERS 10KAIC: 9x15A/1P.</t>
  </si>
  <si>
    <t>CENTRO DE CARGA "P3CI" SIN MAIN BREAKER, BARRAS DE 60A 3 FASES 5 HILOS, 208/120V, CON BORNERAS DE NEUTRO Y TIERRA INDEPENDIENTES, EN CAJA NEMA 1 MONTAJE SUPERFICIAL, ALIMENTACION INFERIOR, DE 18 ESPACIOS, CON LOS SIGUIENTES BREAKERS RAMALES PLUGIN DE 10KAIC: 6x15A/1P, 2x15A/2P.</t>
  </si>
  <si>
    <t>PANELBOARD "P3BT" SIN MAIN BREAKER, BARRAS DE 225A 3 FASES 5 HILOS, 208/120V, CON BORNERAS DE NEUTRO Y TIERRA INDEPENDIENTES, EN CAJA NEMA 1 MONTAJE SUPERFICIAL, ALIMENTACION INFERIOR, DE 42 ESPACIOS, CON LOS SIGUIENTES BREAKERS RAMALES PLUGIN DE 10KAIC: 5x20A/2P.</t>
  </si>
  <si>
    <t>PANELBOARD "P3AT" SIN MAIN BREAKER, BARRAS DE 225A 3P 208/120V, TRIFASCO 5 HILOS, CON BORNERAS DE NEUTRO Y TIERRA INDEPENDIENTES, MONTAJE SUPERFICIAL, EN CAJA NEMA 1 CON PUERTA CON LLAVIN, DE 42 ESPACIOS: 3x20A/1P.</t>
  </si>
  <si>
    <t>PANELBOARD "P2AT" SIN MAIN BREAKER BARRAS DE 225A 208/120V TRIFASICO 5 HILOS, CON BORNERAS DE NEUTRO Y TIERRA INDEPENDIENTES, MONTAJE SUPERFICIAL, ALIMENTACION INFERIOR, EN CAJA NEMA 1 CON PUERTA CON LLAVIN, DE 42 ESPACIOS: 11x20A/1P, 7x15A/1P, 1x40A/3P PLUGIN 10KAIC.</t>
  </si>
  <si>
    <t>PANELBOARD "P1AT" SIN MAIN BREAKER, BARRAS DE 225A 3 FASES 5 HILOS, 208/120V, CON BORNERAS DE NEUTRO Y TIERRA INDEPENDIENTES, EN CAJA NEMA 1 MONTAJE SUPERFICIAL, ALIMENTACION SUPERIOR, CON PUERTA CON LLAVIN, DE 42 ESPACIOS, CON LOS SIGUIENTES BREAKERS RAMALES PLUGIN DE 10KAIC: 22x20A/1P, 4x15A/1P, 1X40A/3P.</t>
  </si>
  <si>
    <t>PANELBOARD "P1CT" SIN MAIN BREAKER, BARRAS DE 225A 3 FASES 5 HILOS, 208/120V, CON BORNERAS DE NEUTRO Y TIERRA INDEPENDIENTES, EN CAJA NEMA 1 MONTAJE SUPERFICIAL, ALIMENTACION INFERIOR, CON PUERTA CON LLAVIN, DE 42 ESPACIOS, CON LOS SIGUIENTES BREAKERS RAMALES PLUGIN DE 10KAIC: 19x15A/1P, 15x20A/1P, 1x40A/3P.</t>
  </si>
  <si>
    <t>SMART PANELBOARD "P1BI". CON CONTROLADOR PROGRAMABLE MAESTRO. SIN MAIN BREAKER, BARRAS DE 100AMP 3 FASES 5 HILOS 20/120V, BORNERAS DE NEUTRO Y TIERRA INDEPENDIENTES, EN CAJA NEMA 1 SUPERFICIAL, ALIMENTACION INFERIOR, DE 42 ESPACIOS, CON LOS SIGUIENTES BREAKERS RAMALES DE 14KAIC: 12x15A/1P MOTORIZADOS.</t>
  </si>
  <si>
    <t>PANELBOARD "P1BT", SIN MAIN BREAKER, BARRAS DE 225AMP 3 FASES 5 HILOS 208/120V, BORNERAS DE NEUTRO Y TIERRA INDEPENDIENTES, EN CAJA NEMA 1 SUPERFICIAL, ALIMENTACION INFERIOR, CON PUERTA CON LLAVIN, DE 42 ESPACIOS, BREAKERS RAMALES PLUGIN DE 10KAIC: 6x20A/1P.</t>
  </si>
  <si>
    <t>CENTRO DE CARGA "P3BI" SIN MAIN BREAKER, BARRAS DE 60A 3 FASES 5 HILOS 208/120V, CON BORNERAS DE NEUTRO Y TIERRA INDEPENDIENTES, EN CAJA NEMA 1 MONTAJE SUPERFICIAL, ALIMENTACION SUPERIOR, CON LOS SIGUIENTES BREAKERS RAMALES PLUGIN DE 10KAIC: 3x15A/1P.</t>
  </si>
  <si>
    <t>CENTRO DE CARGA "P3AI" SIN MAIN BREAKER, BARRAS DE 60A 3 FASES 5 HILOS, 208/120V, CON BORNERAS DE NEUTRO Y TIERRA INDEPENDIENTES, EN CAJA NEMA 1 MONTAJE SUPERFICIAL, ALIMENTACION INFERIOR, CON PUERTA CON LLAVIN, DE 12 ESPACIOS, CON LOS SIGUIENTES BREAKERS RAMALES PLUGIN DE 10KAIC: 5x15A/1P.</t>
  </si>
  <si>
    <t>ARMADO EN RED DE SMART PANELBOARDS DE ALUMBRADO (P1AI Y P2AI), INCLUYE CABLEADO DE CONTROL, TUBERIA E INTERFAZ DE RED. INCLUYE SOFTWARE Y PUESTA EN MARCHA.</t>
  </si>
  <si>
    <t>PANELBOARD "P3CT" SIN MAIN BREAKER, BARRAS DE 225A 3 FASES 5 HILOS, 208/120V, CON BORNERAS DE NEUTRO Y TIERRA INDEPENDIENTES, EN CAJA NEMA 1 MONTAJE SUPERFICIAL, ALIMENTACION INFERIOR, DE 42 ESPACIOS, CON LOS SIGUIENTES BREAKERS RAMALES PLUGIN DE 10KAIC: 5x20A/1P.</t>
  </si>
  <si>
    <t>PANELBOARD "P2CT" SIN MAIN BREAKER, BARRAS DE 225A 3 FASES 5 HILOS, 208/120V, CON BORNERAS DE NEUTRO Y TIERRA INDEPENDIENTES, EN CAJA NEMA 1 MONTAJE SUPERFICIAL, ALIMENTACION INFERIOR, DE 42 ESPACIOS, CON LOS SIGUIENTES BREAKERS RAMALES PLUGIN DE 10KAIC: 11x20A/1P, 9x15A/1P, 1x40A/3P.</t>
  </si>
  <si>
    <t>CENTRO DE CARGA "P2AR", CON MAIN BREAKER DE 40A 3P 208/120V, BARRAS DE 60A, TRIFASICO 5 HILOS, CON BORNERAS DE NEUTRO Y TIERRA INDEPENDIENTES, MONTAJE SUPERFICIAL, ALIMENTACION INFERIOR, EN CAJA NEMA 1 CON PUERTA CON LLAVIN, DE 24 ESPACIOS: 14x15A/1P.</t>
  </si>
  <si>
    <t>PANELBOARD "P2BT", SIN MAIN BREAKER, BARRAS DE 225AMP 3 FASES 5 HILOS 208/120V, BORNERAS DE NEUTRO Y TIERRA INDEPENDIENTES, EN CAJA NEMA 1 SUPERFICIAL, ALIMENTACION INFERIOR, CON PUERTA CON LLAVIN, DE 42 ESPACIOS, BREAKERS RAMALES PLUGIN DE 10KAIC: 6x20A/1P.</t>
  </si>
  <si>
    <t xml:space="preserve">ALIMENTADOR ELECTRICO DE </t>
  </si>
  <si>
    <t>SWITCHGEAR DE 600AMP A 13.8KV DE 3 VIAS</t>
  </si>
  <si>
    <t>POSTE</t>
  </si>
  <si>
    <t>CELDA DEL SWITCHGEAR 13.8KV</t>
  </si>
  <si>
    <t xml:space="preserve">ALIMENTADOR ELECTRICO DE  </t>
  </si>
  <si>
    <t>3x3/0 AWG-CU XLP (o EPR) AISLAMIENTO DE 15KV AL 133%, CON NEUTRO 1x1/0 THWN EN TUBO RMC/PVC 4" C40.</t>
  </si>
  <si>
    <t>3x1/0 AWG-CU XLP (o EPR) AISLAMIENTO DE 15KV AL 100%, CON NEUTRO 1x2 THWN EN TUBO RMC DE 4".</t>
  </si>
  <si>
    <t xml:space="preserve">TRANSFORMADOR SECO DE 2000KVA </t>
  </si>
  <si>
    <t>7(3x500MCM+ 500MCM/N) +2x3/0TAWG-CU THHN 
BANDEJA.</t>
  </si>
  <si>
    <t>4(3x350MCM+250MCM/N)+1x3/0T AWG-CU THHN 
BANDEJA.</t>
  </si>
  <si>
    <t>SWITCHBOARD "SSU-S"</t>
  </si>
  <si>
    <t xml:space="preserve">SUPRESOR DE POTENCIA &gt;200KA 3F+N+T 480Y/277V ANSI TIPO 1 </t>
  </si>
  <si>
    <t xml:space="preserve"> CON CABLE </t>
  </si>
  <si>
    <t>3x6+6N+6T AWG-CU THHN EN CONEXION DIRECTA</t>
  </si>
  <si>
    <t>5(3#500MCM + 1#500MCM/N +1#3/0T), 5xEMT/BxSf 4"</t>
  </si>
  <si>
    <t>2(3x3/0)+2T AWG-CU EN BANDEJA.</t>
  </si>
  <si>
    <t>3#6+1#10T AWG-CU THHN EMT/BxSf 1"</t>
  </si>
  <si>
    <t xml:space="preserve">"TXV" DE 45KVA </t>
  </si>
  <si>
    <t>3#1/0+1#2N1+1#6T EMT/BxSf 1-1/2"</t>
  </si>
  <si>
    <t>3#4+1#6N+1#8T AWG-CU EMT 1"</t>
  </si>
  <si>
    <t>"PV2"</t>
  </si>
  <si>
    <t>DUCTO BARRA DE 2000A</t>
  </si>
  <si>
    <t>2(3#3/0+1#2/0N+1#2T) AWG-CU THHN
2xEMT/BxSf 2"</t>
  </si>
  <si>
    <t>3(3x350MCM+1#250MCM/N+2/0T), 3xBxSf 4"</t>
  </si>
  <si>
    <t>"TXC"</t>
  </si>
  <si>
    <t>3(3x3/0+1x1/0N+1x1/0T) AWG-CU THHN 3xEMT 2"</t>
  </si>
  <si>
    <t xml:space="preserve">DUCTO BARRA DE 2000A </t>
  </si>
  <si>
    <t>2(3x3/0+1x1/0N+2T) AWG-CU THHN, 2xEMT 2"</t>
  </si>
  <si>
    <t xml:space="preserve"> , DESDE  </t>
  </si>
  <si>
    <t>"P3TIH"</t>
  </si>
  <si>
    <t>CENTRO DE CARGA "P1CL1"</t>
  </si>
  <si>
    <t>CENTRO DE CARGA "P1CL2"</t>
  </si>
  <si>
    <t>CENTRO DE CARGA "P1CL3"</t>
  </si>
  <si>
    <t>3x6+1x8N+1x10T AWG-CU THHN EMT 1"</t>
  </si>
  <si>
    <t>CENTRO DE CARGA "P1CL4"</t>
  </si>
  <si>
    <t>2x8+1x10N+1x10T AWG-CU THHN EMT 3/4"</t>
  </si>
  <si>
    <t>CENTRO DE CARGA "P1CL5"</t>
  </si>
  <si>
    <t>CENTRO DE CARGA "P1CL6"</t>
  </si>
  <si>
    <t>2x4+1x6N+1x8T AWG-CU THHN EMT 1"</t>
  </si>
  <si>
    <t>3x4+1x6N+8T AWG-CU THHN, EMT 1"</t>
  </si>
  <si>
    <t>3x8+1x8N+1x10T AWG-CU THHN, EMT 3/4"</t>
  </si>
  <si>
    <t>3x3/0+1x2/0N+1x6T AWG-CU THHN, EMT 2"</t>
  </si>
  <si>
    <t>3x8+1x10N+10T AWG-CU THHN, EMT 3/4"</t>
  </si>
  <si>
    <t>3x8+1X8N+1X10T AWG-CU THHN, EMT 3/4"</t>
  </si>
  <si>
    <t>3x3/0+1x2/0N+6T AWG-CU THHN EMT 2"</t>
  </si>
  <si>
    <t>3x10+10N+10T AWG-CU THHN, EMT 3/4"</t>
  </si>
  <si>
    <t>"P1CT"</t>
  </si>
  <si>
    <t>3x8+1x8N+10T AWG-CU THHN, EMT 3/4"</t>
  </si>
  <si>
    <t>"P2CT"</t>
  </si>
  <si>
    <t>3x4+1x8N+10T AWG-CU THHN, EMT 1"</t>
  </si>
  <si>
    <t>3x1/0+1x2N+1x6T AWG-CU THHN, EMT 1-1/2"</t>
  </si>
  <si>
    <t xml:space="preserve">TRANSFORMADOR TIPO SECO DE 2000KVA </t>
  </si>
  <si>
    <t xml:space="preserve">TRANSFORMADOR TIPO SECO DE 2500KVA </t>
  </si>
  <si>
    <t>SWITCHBOARD "SSU-S" CON MAIN BREAKER DE 2500AMP</t>
  </si>
  <si>
    <t>GENERADOR #1 DE 700KW/875KVA 480/277V 60HZ</t>
  </si>
  <si>
    <t>GENERADOR #2 DE 700KW/875KVA 480/277V 60HZ</t>
  </si>
  <si>
    <t>DUCTO BARRA DE 2000A 480Y/277V</t>
  </si>
  <si>
    <t>TRANSFORMADOR "TXV" TIPO SECO DE 45KVA</t>
  </si>
  <si>
    <t>TRANSFORMADOR "TXC" TIPO SECO DE 300KVA</t>
  </si>
  <si>
    <t>PANELBOARD "PV2"</t>
  </si>
  <si>
    <t xml:space="preserve">CENTRO DE CARGA "PV1" </t>
  </si>
  <si>
    <t xml:space="preserve">POWERPANELBOARD "P3TIH" </t>
  </si>
  <si>
    <t xml:space="preserve">POWERPANELBOARD "P1CV" </t>
  </si>
  <si>
    <t>POWERPANELBOARD "PSSP"</t>
  </si>
  <si>
    <t>PANELBOARD "P3OA"</t>
  </si>
  <si>
    <t>SMART PANELBOARD "P1CI"</t>
  </si>
  <si>
    <t>CENTRO DE CARGA "P1CR"</t>
  </si>
  <si>
    <t>SMART PANELBOARD "P2CI"</t>
  </si>
  <si>
    <t>CENTRO DE CARGA "P3CI"</t>
  </si>
  <si>
    <t>PANELBOARD "P2CT"</t>
  </si>
  <si>
    <t>PANELBOARD "P3CH"</t>
  </si>
  <si>
    <t xml:space="preserve">ALIMENTADOR ELECTRICO PARA  </t>
  </si>
  <si>
    <t>BREAKER EXISTENTE DE 400A/TX300 DEL FOOD COURT PARA CONEXION FINAL</t>
  </si>
  <si>
    <t>2(3#3/0+1#2T) AWG-CU THHN 2xEMT/RMC 2"</t>
  </si>
  <si>
    <t>SMART PANELBOARD "P1IE"</t>
  </si>
  <si>
    <t xml:space="preserve">ALIMENTADOR ELECTRICO FINAL PARA </t>
  </si>
  <si>
    <t>3#2+1#4N+1#6T AWG-CU THHN EMT/RMC 1-1/4"</t>
  </si>
  <si>
    <t>"P3CV"</t>
  </si>
  <si>
    <t>8(3x500MCM+ 500MCM/N) + 3x3/0TAWG-CU THHN 
BANDEJA.</t>
  </si>
  <si>
    <t xml:space="preserve">GENERADOR #1 DE 1200KW/1250KVA 480/277V </t>
  </si>
  <si>
    <t xml:space="preserve">GENERADOR #2 DE 1200KW/1250KVA 480/277V </t>
  </si>
  <si>
    <t>SWITCHBOARD "SSU-NC"  DE 3000A</t>
  </si>
  <si>
    <t>5(3x500MCM+350MCM/N)+2x3/0T AWG-CU THHN EN BANDEJA.</t>
  </si>
  <si>
    <t>7(3x500MCM+ 500MCM/N) +1x4/0T AWG-CU THHN 
EN BANDEJA.</t>
  </si>
  <si>
    <t>3(3x4/0+1x2/0N+1x1/0T) AWG-CU THHN 3xEMT 3"</t>
  </si>
  <si>
    <t>2(3#3/0+1#2/0N+1#2T) AWG-CU THHN 2xEMT 2" 
CONEXION PROVISIONAL HASTA QUE PANEL "Q7" QUEDE OBSOLETO</t>
  </si>
  <si>
    <t>DUCTO BARRA DE 2500A</t>
  </si>
  <si>
    <t>PANEL EXISTENTE "Q7-1250A" TIPO IEC 480/277V</t>
  </si>
  <si>
    <t>PANEL EXISTENTE "Q6-1250A" TIPO IEC 480/277V</t>
  </si>
  <si>
    <t>PANEL EXISTENTE "Q6-1250A" TIPO IEC 208/120V</t>
  </si>
  <si>
    <t>"PP3B"</t>
  </si>
  <si>
    <t>3(3#3/0+1#2/0N+1#2T) AWG-CU THHN, 3xEMT 2"/BANDEJA</t>
  </si>
  <si>
    <t>2(3#3/0+1#2/0N+1#2T) AWG-CU THHN 2xEMT 2"</t>
  </si>
  <si>
    <t>2(3#3/0+1#2/0N+1#2T) AWG-CU THHN 2xEMT/RMC 2" CONEXION PROVISIONAL HASTA QUE PANEL "Q6" QUEDE OBSOLETO</t>
  </si>
  <si>
    <t>BREAKER DE CAJA MOLDEADA DE 400A 3P 480V PARA TXB</t>
  </si>
  <si>
    <t>2(3#3/0+1#2/0N+1#2T) AWG-CU THHN
2xBxSf 2"</t>
  </si>
  <si>
    <t>BREAKER 400 A DE TXB</t>
  </si>
  <si>
    <t>3(3x350MCM+1#250MCM/N+2/0T)
3xEMT/BxSf 4"</t>
  </si>
  <si>
    <t>"TXB"</t>
  </si>
  <si>
    <t>3(3#3/0+1#1/0N+1#1/0T) AWG-CU THHN 3xEMT 2"</t>
  </si>
  <si>
    <t>2(3x3/0+1x2/0N+2T) AWG-CU THHN 2xEMT 2"</t>
  </si>
  <si>
    <t>"PP3B" DE 1000A 208V</t>
  </si>
  <si>
    <t>3x8+8N+10T AWG-CU THHN, EMT 3/4"</t>
  </si>
  <si>
    <t>3x1/0+1x2N+6T AWG-CU THHN, EMT 1-1/2"</t>
  </si>
  <si>
    <t>3x8+10N+10T AWG-CU THHN, EMT 3/4"</t>
  </si>
  <si>
    <t>3x6+1x8N+1x10T AWG-CU THHN, EMT 1"</t>
  </si>
  <si>
    <t>PANELBOARD "PEV2"</t>
  </si>
  <si>
    <t>PANELBOARD "PEV1"</t>
  </si>
  <si>
    <t>CENTRO DE CARGA "P3BI"</t>
  </si>
  <si>
    <t>SMART PANELBOARD "P2BI"</t>
  </si>
  <si>
    <t>SMART PANELBOARD "P1BI"</t>
  </si>
  <si>
    <t>PANELBOARD "P1BT</t>
  </si>
  <si>
    <t>POWERPANELBOARD "P3VRF"</t>
  </si>
  <si>
    <t>POWERPANELBOARD "PP3B-208"</t>
  </si>
  <si>
    <t xml:space="preserve">POWERPANELBOARD "PP3B" </t>
  </si>
  <si>
    <t xml:space="preserve">BANCO DE CAPACITORES AUTOMATICO DE 225KVAR </t>
  </si>
  <si>
    <t>TRANSFORMADOR "TXB" TIPO SECO DE 300KVA</t>
  </si>
  <si>
    <t>DUCTO BARRA DE 2500A 480Y/277V</t>
  </si>
  <si>
    <t>SWITCHBOARD "SSU-NC" CON MAIN BREAKER DE 3000AMP</t>
  </si>
  <si>
    <t>BANCO DE CAPACITORES AUTOMATICO DE 225KVA</t>
  </si>
  <si>
    <t>SUPRESOR DE POTENCIA &gt;200KA 3F+N+T 480Y/277V</t>
  </si>
  <si>
    <t>CENTRO DE CARGA "P1L1</t>
  </si>
  <si>
    <t>CENTRO DE CARGA "P1L2</t>
  </si>
  <si>
    <t>CENTRO DE CARGA "P1L3</t>
  </si>
  <si>
    <t>CENTRO DE CARGA "P1L4</t>
  </si>
  <si>
    <t>CENTRO DE CARGA "P1L5</t>
  </si>
  <si>
    <t>CENTRO DE CARGA "P1L6</t>
  </si>
  <si>
    <t>CENTRO DE CARGA "P1L7</t>
  </si>
  <si>
    <t>CENTRO DE CARGA "P1L8</t>
  </si>
  <si>
    <t>CENTRO DE CARGA "P1L9</t>
  </si>
  <si>
    <t>CENTRO DE CARGA "P1L10</t>
  </si>
  <si>
    <t>CENTRO DE CARGA "P1L11</t>
  </si>
  <si>
    <t>CENTRO DE CARGA "P2L1</t>
  </si>
  <si>
    <t>CENTRO DE CARGA "P2L2</t>
  </si>
  <si>
    <t>CENTRO DE CARGA "P2L3</t>
  </si>
  <si>
    <t>CENTRO DE CARGA "P2L4</t>
  </si>
  <si>
    <t>CENTRO DE CARGA "P2L5</t>
  </si>
  <si>
    <t>CENTRO DE CARGA "P2L6</t>
  </si>
  <si>
    <t>CENTRO DE CARGA "P2L7</t>
  </si>
  <si>
    <t>CENTRO DE CARGA "P2L8</t>
  </si>
  <si>
    <t>CENTRO DE CARGA "P2L9</t>
  </si>
  <si>
    <t>CENTRO DE CARGA "P2L10</t>
  </si>
  <si>
    <t>CENTRO DE CARGA "P2L11</t>
  </si>
  <si>
    <t>CENTRO DE CARGA "P2L12</t>
  </si>
  <si>
    <t>CENTRO DE CARGA "P3L1</t>
  </si>
  <si>
    <t>CENTRO DE CARGA "P3L2</t>
  </si>
  <si>
    <t>CENTRO DE CARGA "P3L3</t>
  </si>
  <si>
    <t>CENTRO DE CARGA "P3L4</t>
  </si>
  <si>
    <t>CENTRO DE CARGA "P3L5</t>
  </si>
  <si>
    <t>CENTRO DE CARGA "P3L6</t>
  </si>
  <si>
    <t>CENTRO DE CARGA "P3L7</t>
  </si>
  <si>
    <t xml:space="preserve">POWERPANELBOARD "P1AV" </t>
  </si>
  <si>
    <t>POWERPANELBOARD "PNSP"</t>
  </si>
  <si>
    <t>SUPRESOR DE POTENCIA DE 100KA</t>
  </si>
  <si>
    <t>"PP3A"</t>
  </si>
  <si>
    <t>TRANSFORMADOR "TXA" TIPO SECO DE 150KVA</t>
  </si>
  <si>
    <t xml:space="preserve">PANELBOARD "P1AH" </t>
  </si>
  <si>
    <t>PANELBOARD "P2AH"</t>
  </si>
  <si>
    <t>SMART PANELBOARD "P1AI"</t>
  </si>
  <si>
    <t>SMART PANELBOARD "P2AI"</t>
  </si>
  <si>
    <t>CENTRO DE CARGA "P3AI"</t>
  </si>
  <si>
    <t>CENTRO DE CARGA "P1AR"</t>
  </si>
  <si>
    <t>CENTRO DE CARGA "P1AL1</t>
  </si>
  <si>
    <t>CENTRO DE CARGA "P1AL2</t>
  </si>
  <si>
    <t>CENTRO DE CARGA "P1AL3</t>
  </si>
  <si>
    <t>CENTRO DE CARGA "P1AL4</t>
  </si>
  <si>
    <t>CENTRO DE CARGA "P1AL6</t>
  </si>
  <si>
    <t>"TXA DE 150KVA"</t>
  </si>
  <si>
    <t>3#3/0+1#2/0N+1#2T AWG-CU THHN, EMT/BxSf 2"</t>
  </si>
  <si>
    <t>2(3x3/0+1x2/0N+1x2T) AWG-CU THHN 2xEMT 2"</t>
  </si>
  <si>
    <t>4(3x4/0+1x2/0N+1x1/0T) AWG-CU THHN 3xEMT 3"</t>
  </si>
  <si>
    <t>2(3#4/0+1#3/0N+1#2T) 2xEMT/BxSf 2-1/2"</t>
  </si>
  <si>
    <t>3x8+1x8N+1x10T AWG-CU THHN conexión directa.</t>
  </si>
  <si>
    <t>3x2+1x4N+8T AWG-CU THHN, EMT 1-1/4"</t>
  </si>
  <si>
    <t>"P2AT"</t>
  </si>
  <si>
    <t>"P1AT"</t>
  </si>
  <si>
    <t>2x8+1x8N+1x10T AWG-CU THHN EMT 3/4"</t>
  </si>
  <si>
    <t>MEDIA TENSION 13.8/7.97KV</t>
  </si>
  <si>
    <t>ALIMENTADOR ELECTRICO DE  SWITCHGEAR DE 600AMP A 13.8KV DE 3 VIAS , DESDE  POSTE CON CABLE 3x3/0 AWG-CU XLP (o EPR) AISLAMIENTO DE 15KV AL 133%, CON NEUTRO 1x1/0 THWN EN TUBO RMC/PVC 4" C40.</t>
  </si>
  <si>
    <t>ALIMENTADOR ELECTRICO DE TRANSFORMADOR TIPO SECO DE 2000KVA  , DESDE  CELDA DEL SWITCHGEAR 13.8KV CON CABLE 3x1/0 AWG-CU XLP (o EPR) AISLAMIENTO DE 15KV AL 100%, CON NEUTRO 1x2 THWN EN TUBO RMC DE 4".</t>
  </si>
  <si>
    <t>ALIMENTADOR ELECTRICO DE TRANSFORMADOR TIPO SECO DE 2500KVA  , DESDE  CELDA DEL SWITCHGEAR 13.8KV CON CABLE 3x1/0 AWG-CU XLP (o EPR) AISLAMIENTO DE 15KV AL 100%, CON NEUTRO 1x2 THWN EN TUBO RMC DE 4".</t>
  </si>
  <si>
    <t>ALIMENTADOR ELECTRICO DE DUCTO BARRA DE 2000A 480Y/277V , DESDE  SWITCHBOARD "SSU-S" CON CABLE 5(3#500MCM + 1#500MCM/N +1#3/0T), 5xEMT/BxSf 4"</t>
  </si>
  <si>
    <t>ALIMENTADOR ELECTRICO DE SUPRESOR DE POTENCIA &gt;200KA 3F+N+T 480Y/277V , DESDE  SWITCHBOARD "SSU-S" CON CABLE 3x6+6N+6T AWG-CU THHN EN CONEXION DIRECTA</t>
  </si>
  <si>
    <t>ALIMENTADOR ELECTRICO DE TRANSFORMADOR "TXV" TIPO SECO DE 45KVA , DESDE  SWITCHBOARD "SSU-S" CON CABLE 3#6+1#10T AWG-CU THHN EMT/BxSf 1"</t>
  </si>
  <si>
    <t>ALIMENTADOR ELECTRICO DE TRANSFORMADOR "TXC" TIPO SECO DE 300KVA , DESDE  DUCTO BARRA DE 2000A CON CABLE 2(3#3/0+1#2/0N+1#2T) AWG-CU THHN
2xEMT/BxSf 2"</t>
  </si>
  <si>
    <t>ALIMENTADOR ELECTRICO DE PANELBOARD "PV2" , DESDE  "TXV" DE 45KVA  CON CABLE 3#1/0+1#2N1+1#6T EMT/BxSf 1-1/2"</t>
  </si>
  <si>
    <t>ALIMENTADOR ELECTRICO DE CENTRO DE CARGA "PV1"  , DESDE  "PV2" CON CABLE 3#4+1#6N+1#8T AWG-CU EMT 1"</t>
  </si>
  <si>
    <t>ALIMENTADOR ELECTRICO DE POWERPANELBOARD "P3TIH"  , DESDE  "TXC" CON CABLE 3(3x350MCM+1#250MCM/N+2/0T), 3xBxSf 4"</t>
  </si>
  <si>
    <t>ALIMENTADOR ELECTRICO DE POWERPANELBOARD "P1CV"  , DESDE  DUCTO BARRA DE 2000A  CON CABLE 3(3x3/0+1x1/0N+1x1/0T) AWG-CU THHN 3xEMT 2"</t>
  </si>
  <si>
    <t>ALIMENTADOR ELECTRICO DE POWERPANELBOARD "P2CV" , DESDE  DUCTO BARRA DE 2000A  CON CABLE 2(3x3/0+1x1/0N+2T) AWG-CU THHN, 2xEMT 2"</t>
  </si>
  <si>
    <t>ALIMENTADOR ELECTRICO DE POWERPANELBOARD "P3CV" , DESDE  DUCTO BARRA DE 2000A  CON CABLE 3(3x3/0+1x1/0N+1x1/0T) AWG-CU THHN 3xEMT 2"</t>
  </si>
  <si>
    <t>ALIMENTADOR ELECTRICO DE POWERPANELBOARD "PSSP" , DESDE  DUCTO BARRA DE 2000A  CON CABLE 2(3x3/0+1x1/0N+2T) AWG-CU THHN, 2xEMT 2"</t>
  </si>
  <si>
    <t>ALIMENTADOR ELECTRICO DE PANELBOARD "P3OA" , DESDE  "P3TIH" CON CABLE 3x4+1x6N+8T AWG-CU THHN, EMT 1"</t>
  </si>
  <si>
    <t>ALIMENTADOR ELECTRICO DE CENTRO DE CARGA "P3OI" , DESDE  "P3TIH" CON CABLE 3x8+1x8N+1x10T AWG-CU THHN, EMT 3/4"</t>
  </si>
  <si>
    <t>ALIMENTADOR ELECTRICO DE PANELBOARD "P3OT" , DESDE  "P3TIH" CON CABLE 3x3/0+1x2/0N+1x6T AWG-CU THHN, EMT 2"</t>
  </si>
  <si>
    <t>ALIMENTADOR ELECTRICO DE CENTRO DE CARGA "P1CBH" , DESDE  "P3TIH" CON CABLE 3x8+1x10N+10T AWG-CU THHN, EMT 3/4"</t>
  </si>
  <si>
    <t>ALIMENTADOR ELECTRICO DE SMART PANELBOARD "P1CI" , DESDE  "P3TIH" CON CABLE 3x8+1X8N+1X10T AWG-CU THHN, EMT 3/4"</t>
  </si>
  <si>
    <t>ALIMENTADOR ELECTRICO DE PANELBOARD "P1CT" , DESDE  "P3TIH" CON CABLE 3x3/0+1x2/0N+6T AWG-CU THHN EMT 2"</t>
  </si>
  <si>
    <t>ALIMENTADOR ELECTRICO DE CENTRO DE CARGA "P1CR" , DESDE  "P1CT" CON CABLE 3x10+10N+10T AWG-CU THHN, EMT 3/4"</t>
  </si>
  <si>
    <t>ALIMENTADOR ELECTRICO DE CENTRO DE CARGA "P1CH" , DESDE  "P3TIH" CON CABLE 3x4+1x6N+8T AWG-CU THHN, EMT 1"</t>
  </si>
  <si>
    <t>ALIMENTADOR ELECTRICO DE SMART PANELBOARD "P2CI" , DESDE  "P3TIH" CON CABLE 3x8+1x8N+10T AWG-CU THHN, EMT 3/4"</t>
  </si>
  <si>
    <t>ALIMENTADOR ELECTRICO DE CENTRO DE CARGA "P2CR" , DESDE  "P2CT" CON CABLE 3x10+10N+10T AWG-CU THHN, EMT 3/4"</t>
  </si>
  <si>
    <t>ALIMENTADOR ELECTRICO DE CENTRO DE CARGA "P2CH" , DESDE  "P3TIH" CON CABLE 3x4+1x8N+10T AWG-CU THHN, EMT 1"</t>
  </si>
  <si>
    <t>ALIMENTADOR ELECTRICO DE CENTRO DE CARGA "P3CI" , DESDE  "P3TIH" CON CABLE 3x8+1x8N+1x10T AWG-CU THHN, EMT 3/4"</t>
  </si>
  <si>
    <t>ALIMENTADOR ELECTRICO DE PANELBOARD "P2CT" , DESDE  "P3TIH" CON CABLE 3x3/0+1x2/0N+6T AWG-CU THHN EMT 2"</t>
  </si>
  <si>
    <t>ALIMENTADOR ELECTRICO DE PANELBOARD "P3CT" , DESDE  "P3TIH" CON CABLE 3x3/0+1x2/0N+6T AWG-CU THHN EMT 2"</t>
  </si>
  <si>
    <t>ALIMENTADOR ELECTRICO DE PANELBOARD "P3CH" , DESDE  "P3TIH" CON CABLE 3x1/0+1x2N+1x6T AWG-CU THHN, EMT 1-1/2"</t>
  </si>
  <si>
    <t>ALIMENTADOR ELECTRICO DE CENTRO DE CARGA "P1CL1" , DESDE  "P3TIH" CON CABLE 3x6+1x8N+1x10T AWG-CU THHN EMT 1"</t>
  </si>
  <si>
    <t>ALIMENTADOR ELECTRICO DE CENTRO DE CARGA "P1CL2" , DESDE  "P3TIH" CON CABLE 3x6+1x8N+1x10T AWG-CU THHN EMT 1"</t>
  </si>
  <si>
    <t>ALIMENTADOR ELECTRICO DE CENTRO DE CARGA "P1CL3" , DESDE  "P3TIH" CON CABLE 3x6+1x8N+1x10T AWG-CU THHN EMT 1"</t>
  </si>
  <si>
    <t>ALIMENTADOR ELECTRICO DE CENTRO DE CARGA "P1CL4" , DESDE  "P3TIH" CON CABLE 2x8+1x10N+1x10T AWG-CU THHN EMT 3/4"</t>
  </si>
  <si>
    <t>ALIMENTADOR ELECTRICO DE CENTRO DE CARGA "P1CL5" , DESDE  "P3TIH" CON CABLE 2x4+1x6N+1x8T AWG-CU THHN EMT 1"</t>
  </si>
  <si>
    <t>ALIMENTADOR ELECTRICO DE CENTRO DE CARGA "P1CL6" , DESDE  "P3TIH" CON CABLE 2x4+1x6N+1x8T AWG-CU THHN EMT 1"</t>
  </si>
  <si>
    <t>ALIMENTADOR ELECTRICO PARA  BREAKER EXISTENTE DE 400A/TX300 DEL FOOD COURT PARA CONEXION FINAL , DESDE  DUCTO BARRA DE 2000A CON CABLE 2(3#3/0+1#2T) AWG-CU THHN 2xEMT/RMC 2"</t>
  </si>
  <si>
    <t>ALIMENTADOR ELECTRICO DE BANCO DE CAPACITORES AUTOMATICO DE 225KVA , DESDE  SWITCHBOARD "SSU-S" CON CABLE 2(3x3/0)+2T AWG-CU EN BANDEJA.</t>
  </si>
  <si>
    <t>ALIMENTADOR ELECTRICO FINAL PARA SMART PANELBOARD "P1IE" , DESDE  "P3CV" CON CABLE 3#2+1#4N+1#6T AWG-CU THHN EMT/RMC 1-1/4"</t>
  </si>
  <si>
    <t>ALIMENTADOR ELECTRICO DE GENERADOR #1 DE 1200KW/1250KVA 480/277V  , DESDE  SWITCHBOARD "SSU-NC"  DE 3000A CON CABLE 5(3x500MCM+350MCM/N)+2x3/0T AWG-CU THHN EN BANDEJA.</t>
  </si>
  <si>
    <t>ALIMENTADOR ELECTRICO DE GENERADOR #2 DE 1200KW/1250KVA 480/277V  , DESDE  SWITCHBOARD "SSU-NC"  DE 3000A CON CABLE 5(3x500MCM+350MCM/N)+2x3/0T AWG-CU THHN EN BANDEJA.</t>
  </si>
  <si>
    <t>ALIMENTADOR ELECTRICO DE SUPRESOR DE POTENCIA &gt;200KA 3F+N+T 480Y/277V ANSI TIPO 1  , DESDE  SWITCHBOARD "SSU-NC"  DE 3000A CON CABLE 3x6+6N+6T AWG-CU THHN EN CONEXION DIRECTA</t>
  </si>
  <si>
    <t>ALIMENTADOR ELECTRICO DE PANEL EXISTENTE "Q6-1250A" TIPO IEC 480/277V , DESDE  DUCTO BARRA DE 2500A CON CABLE 2(3#3/0+1#2/0N+1#2T) AWG-CU THHN 2xEMT/RMC 2" CONEXION PROVISIONAL HASTA QUE PANEL "Q6" QUEDE OBSOLETO</t>
  </si>
  <si>
    <t>ALIMENTADOR ELECTRICO DE BANCO DE CAPACITORES AUTOMATICO DE 225KVAR  , DESDE  SWITCHBOARD "SSU-NC"  DE 3000A CON CABLE 2(3x3/0)+2T AWG-CU EN BANDEJA.</t>
  </si>
  <si>
    <t>ALIMENTADOR ELECTRICO DE TRANSFORMADOR "TXB" TIPO SECO DE 300KVA , DESDE  BREAKER 400 A DE TXB CON CABLE 2(3#3/0+1#2/0N+1#2T) AWG-CU THHN
2xBxSf 2"</t>
  </si>
  <si>
    <t>ALIMENTADOR ELECTRICO DE POWERPANELBOARD "P3VRF" , DESDE  DUCTO BARRA DE 2500A CON CABLE 3(3#3/0+1#1/0N+1#1/0T) AWG-CU THHN 3xEMT 2"</t>
  </si>
  <si>
    <t>ALIMENTADOR ELECTRICO DE POWERPANELBOARD "P1AV"  , DESDE  DUCTO BARRA DE 2500A CON CABLE 3(3x3/0+1x1/0N+1x1/0T) AWG-CU THHN 3xEMT 2"</t>
  </si>
  <si>
    <t>ALIMENTADOR ELECTRICO DE POWERPANELBOARD "P2AV" , DESDE  DUCTO BARRA DE 2500A CON CABLE 4(3x4/0+1x2/0N+1x1/0T) AWG-CU THHN 3xEMT 3"</t>
  </si>
  <si>
    <t>ALIMENTADOR ELECTRICO DE POWERPANELBOARD "P3AW" , DESDE  DUCTO BARRA DE 2500A CON CABLE 3(3x4/0+1x2/0N+1x1/0T) AWG-CU THHN 3xEMT 3"</t>
  </si>
  <si>
    <t>ALIMENTADOR ELECTRICO DE POWERPANELBOARD "PNSP" , DESDE  DUCTO BARRA DE 2500A CON CABLE 2(3x3/0+1x2/0N+1x2T) AWG-CU THHN 2xEMT 2"</t>
  </si>
  <si>
    <t>ALIMENTADOR ELECTRICO DE POWERPANELBOARD "PP3A" , DESDE  "TXA DE 150KVA" CON CABLE 2(3#4/0+1#3/0N+1#2T) 2xEMT/BxSf 2-1/2"</t>
  </si>
  <si>
    <t>ALIMENTADOR ELECTRICO DE SUPRESOR DE POTENCIA DE 100KA , DESDE  "PP3A" CON CABLE 3x8+1x8N+1x10T AWG-CU THHN conexión directa.</t>
  </si>
  <si>
    <t>ALIMENTADOR ELECTRICO DE TRANSFORMADOR "TXA" TIPO SECO DE 150KVA , DESDE  DUCTO BARRA DE 2500A CON CABLE 3#3/0+1#2/0N+1#2T AWG-CU THHN, EMT/BxSf 2"</t>
  </si>
  <si>
    <t>ALIMENTADOR ELECTRICO DE PANELBOARD "P1AH"  , DESDE  "PP3A" CON CABLE 3x2+1x4N+8T AWG-CU THHN, EMT 1-1/4"</t>
  </si>
  <si>
    <t>ALIMENTADOR ELECTRICO DE PANELBOARD "P2AH" , DESDE  "PP3A" CON CABLE 3x4+1x6N+8T AWG-CU THHN, EMT 1"</t>
  </si>
  <si>
    <t>ALIMENTADOR ELECTRICO DE CENTRO DE CARGA "P3AH" , DESDE  "PP3A" CON CABLE 3x2+1x4N+8T AWG-CU THHN, EMT 1-1/4"</t>
  </si>
  <si>
    <t>ALIMENTADOR ELECTRICO DE SMART PANELBOARD "P1AI" , DESDE  "PP3A" CON CABLE 3x8+1x8N+10T AWG-CU THHN, EMT 3/4"</t>
  </si>
  <si>
    <t>ALIMENTADOR ELECTRICO DE SMART PANELBOARD "P2AI" , DESDE  "PP3A" CON CABLE 3x8+1x8N+10T AWG-CU THHN, EMT 3/4"</t>
  </si>
  <si>
    <t>ALIMENTADOR ELECTRICO DE CENTRO DE CARGA "P3AI" , DESDE  "PP3A" CON CABLE 3x8+1x8N+10T AWG-CU THHN, EMT 3/4"</t>
  </si>
  <si>
    <t>ALIMENTADOR ELECTRICO DE PANELBOARD "P1AT" , DESDE  "PP3A" CON CABLE 3x3/0+1x2/0N+6T AWG-CU THHN EMT 2"</t>
  </si>
  <si>
    <t>ALIMENTADOR ELECTRICO DE CENTRO DE CARGA "P1AR" , DESDE  "P1AT" CON CABLE 3x10+10N+10T AWG-CU THHN, EMT 3/4"</t>
  </si>
  <si>
    <t>ALIMENTADOR ELECTRICO DE PANELBOARD "P2AT" , DESDE  "PP3A" CON CABLE 3x3/0+1x2/0N+6T AWG-CU THHN EMT 2"</t>
  </si>
  <si>
    <t>ALIMENTADOR ELECTRICO DE PANELBOARD "P3AT" , DESDE  "PP3A" CON CABLE 3x3/0+1x2/0N+6T AWG-CU THHN EMT 2"</t>
  </si>
  <si>
    <t>ALIMENTADOR ELECTRICO DE CENTRO DE CARGA "P2AR" , DESDE  "P2AT" CON CABLE 3x10+10N+10T AWG-CU THHN, EMT 3/4"</t>
  </si>
  <si>
    <t>ALIMENTADOR ELECTRICO DE CENTRO DE CARGA "P1AL1 , DESDE  "PP3A" CON CABLE 2x8+1x8N+1x10T AWG-CU THHN EMT 3/4"</t>
  </si>
  <si>
    <t>ALIMENTADOR ELECTRICO DE CENTRO DE CARGA "P1AL2 , DESDE  "PP3A" CON CABLE 2x8+1x8N+1x10T AWG-CU THHN EMT 3/4"</t>
  </si>
  <si>
    <t>ALIMENTADOR ELECTRICO DE CENTRO DE CARGA "P1AL3 , DESDE  "PP3A" CON CABLE 2x8+1x8N+1x10T AWG-CU THHN EMT 3/4"</t>
  </si>
  <si>
    <t>ALIMENTADOR ELECTRICO DE CENTRO DE CARGA "P1AL6 , DESDE  "PP3A" CON CABLE 2x8+1x8N+1x10T AWG-CU THHN EMT 3/4"</t>
  </si>
  <si>
    <t>ALIMENTADOR ELECTRICO DE SWITCHBOARD "SSU-S" CON MAIN BREAKER DE 2500AMP , DESDE  TRANSFORMADOR SECO DE 2000KVA  CON CABLE 7(3x500MCM+ 500MCM/N) +2x3/0TAWG-CU THHN BANDEJA.</t>
  </si>
  <si>
    <t>ALIMENTADOR ELECTRICO DE GENERADOR #1 DE 700KW/875KVA 480/277V 60HZ , DESDE  SWITCHBOARD "SSU-S" CON CABLE 4(3x350MCM+250MCM/N)+1x3/0T AWG-CU THHN BANDEJA.</t>
  </si>
  <si>
    <t>ALIMENTADOR ELECTRICO DE GENERADOR #2 DE 700KW/875KVA 480/277V 60HZ , DESDE  SWITCHBOARD "SSU-S" CON CABLE 4(3x350MCM+250MCM/N)+1x3/0T AWG-CU THHN BANDEJA.</t>
  </si>
  <si>
    <t>ALIMENTADOR ELECTRICO DE SWITCHBOARD "SSU-NC" CON MAIN BREAKER DE 3000AMP , DESDE  SWITCHBOARD "SSU-NC"  DE 3000A CON CABLE 8(3x500MCM+ 500MCM/N) + 3x3/0TAWG-CU THHN BANDEJA.</t>
  </si>
  <si>
    <t>ALIMENTADOR ELECTRICO DE DUCTO BARRA DE 2500A 480Y/277V , DESDE  SWITCHBOARD "SSU-NC"  DE 3000A CON CABLE 7(3x500MCM+ 500MCM/N) +1x4/0T AWG-CU THHN EN BANDEJA.</t>
  </si>
  <si>
    <t>ALIMENTADOR ELECTRICO DE PANEL EXISTENTE "Q7-1250A" TIPO IEC 480/277V , DESDE  DUCTO BARRA DE 2500A CON CABLE 2(3#3/0+1#2/0N+1#2T) AWG-CU THHN 2xEMT 2" CONEXION PROVISIONAL HASTA QUE PANEL "Q7" QUEDE OBSOLETO</t>
  </si>
  <si>
    <t>ALIMENTADOR ELECTRICO DE BREAKER DE CAJA MOLDEADA DE 400A 3P 480V PARA TXB , DESDE  DUCTO BARRA DE 2500A CON CABLE 2(3#3/0+1#2/0N+1#2T) AWG-CU THHN 2xEMT/BxSf 2"</t>
  </si>
  <si>
    <t>II. ALIMENTADORES ELECTRICOS</t>
  </si>
  <si>
    <t>UC-A101</t>
  </si>
  <si>
    <t>UC-A102</t>
  </si>
  <si>
    <t>UC-A103</t>
  </si>
  <si>
    <t>UC-A104</t>
  </si>
  <si>
    <t>UC-B101</t>
  </si>
  <si>
    <t>UC-B102</t>
  </si>
  <si>
    <t>UC-B103</t>
  </si>
  <si>
    <t>UC-B104</t>
  </si>
  <si>
    <t>UC-B105</t>
  </si>
  <si>
    <t>UC-C101</t>
  </si>
  <si>
    <t>UC-C102</t>
  </si>
  <si>
    <t>UC-A201</t>
  </si>
  <si>
    <t>UC-A202</t>
  </si>
  <si>
    <t>UC-A203</t>
  </si>
  <si>
    <t>UC-A204</t>
  </si>
  <si>
    <t>UC-B201</t>
  </si>
  <si>
    <t>UC-B202</t>
  </si>
  <si>
    <t>UC-B203</t>
  </si>
  <si>
    <t>UC-B204</t>
  </si>
  <si>
    <t>UC-C201</t>
  </si>
  <si>
    <t>UC-C202</t>
  </si>
  <si>
    <t>UC-C203</t>
  </si>
  <si>
    <t>UC-C204</t>
  </si>
  <si>
    <t>UC-C205</t>
  </si>
  <si>
    <t>UC-C206</t>
  </si>
  <si>
    <t>UC-C301</t>
  </si>
  <si>
    <t>UC-C302</t>
  </si>
  <si>
    <t>UC-C303</t>
  </si>
  <si>
    <t>UC-C304</t>
  </si>
  <si>
    <t>UC-C305</t>
  </si>
  <si>
    <t>UC-C306</t>
  </si>
  <si>
    <t>UC-C307</t>
  </si>
  <si>
    <t>UC-C308</t>
  </si>
  <si>
    <t>UC-A301</t>
  </si>
  <si>
    <t>UC-A302</t>
  </si>
  <si>
    <t>UC-A303</t>
  </si>
  <si>
    <t>UC-A304</t>
  </si>
  <si>
    <t>UC-A305</t>
  </si>
  <si>
    <t>UC-B301</t>
  </si>
  <si>
    <t>UC-B302</t>
  </si>
  <si>
    <t>UC-B303</t>
  </si>
  <si>
    <t>UC-B304</t>
  </si>
  <si>
    <t>3#6+1#8T</t>
  </si>
  <si>
    <t>1"</t>
  </si>
  <si>
    <t>P1CV-14</t>
  </si>
  <si>
    <t>P1CV-15</t>
  </si>
  <si>
    <t xml:space="preserve">P1CV-08 </t>
  </si>
  <si>
    <t>3#6+1#10T</t>
  </si>
  <si>
    <t>P1CV-09</t>
  </si>
  <si>
    <t>P1CV-10</t>
  </si>
  <si>
    <t>3#8+1#10T</t>
  </si>
  <si>
    <t>3/4"</t>
  </si>
  <si>
    <t>P1CV-11</t>
  </si>
  <si>
    <t>P1CV-12</t>
  </si>
  <si>
    <t>P1CV-13</t>
  </si>
  <si>
    <t>P1AV-01</t>
  </si>
  <si>
    <t>P1AV-02</t>
  </si>
  <si>
    <t>P1AV-03</t>
  </si>
  <si>
    <t>P1AV-04</t>
  </si>
  <si>
    <t>P1AV-05</t>
  </si>
  <si>
    <t>P1AV-06</t>
  </si>
  <si>
    <t>P1AV-07</t>
  </si>
  <si>
    <t>P1AV-08</t>
  </si>
  <si>
    <t>P1AV-09</t>
  </si>
  <si>
    <t>P1AV-10</t>
  </si>
  <si>
    <t>3#8+1#10</t>
  </si>
  <si>
    <t>P1AV-11</t>
  </si>
  <si>
    <t>P1AV-12</t>
  </si>
  <si>
    <t>P1CV-01</t>
  </si>
  <si>
    <t>P1CV-02</t>
  </si>
  <si>
    <t>P1CV-03</t>
  </si>
  <si>
    <t>3#4+1#8T</t>
  </si>
  <si>
    <t>P1CV-04</t>
  </si>
  <si>
    <t>P1CV-05</t>
  </si>
  <si>
    <t>P1CV-06</t>
  </si>
  <si>
    <t>P2CV-01</t>
  </si>
  <si>
    <t>P2CV-02</t>
  </si>
  <si>
    <t>P2CV-09</t>
  </si>
  <si>
    <t>P2CV-03</t>
  </si>
  <si>
    <t>P2CV-04</t>
  </si>
  <si>
    <t>P2CV-05</t>
  </si>
  <si>
    <t>P2CV-08</t>
  </si>
  <si>
    <t>P2CV-06</t>
  </si>
  <si>
    <t>3#10+1#10T</t>
  </si>
  <si>
    <t>P2CV-07</t>
  </si>
  <si>
    <t>P2AV-09</t>
  </si>
  <si>
    <t>P2AV-10</t>
  </si>
  <si>
    <t>P2AV-11</t>
  </si>
  <si>
    <t>P2AV-12</t>
  </si>
  <si>
    <t>P2AV-19</t>
  </si>
  <si>
    <t>P2AV-13</t>
  </si>
  <si>
    <t>P2AV-20</t>
  </si>
  <si>
    <t>P2AV-14</t>
  </si>
  <si>
    <t>P2AV-15</t>
  </si>
  <si>
    <t>P2AV-16</t>
  </si>
  <si>
    <t>P3AW-05</t>
  </si>
  <si>
    <t>P3AW-06</t>
  </si>
  <si>
    <t>P3AW-15</t>
  </si>
  <si>
    <t>P3AW-03</t>
  </si>
  <si>
    <t>P3AW-04</t>
  </si>
  <si>
    <t>P3AW-16</t>
  </si>
  <si>
    <t>P3AW-01</t>
  </si>
  <si>
    <t>PSAW-17</t>
  </si>
  <si>
    <t>P3AW-02</t>
  </si>
  <si>
    <t>P3CV-01</t>
  </si>
  <si>
    <t>P3CV-02</t>
  </si>
  <si>
    <t>P3CV-13</t>
  </si>
  <si>
    <t>P3CV-03</t>
  </si>
  <si>
    <t>P3CV-04</t>
  </si>
  <si>
    <t>P3CV-05</t>
  </si>
  <si>
    <t>P3CV-06</t>
  </si>
  <si>
    <t>P3CV-11</t>
  </si>
  <si>
    <t>P3CV-12</t>
  </si>
  <si>
    <t>P3CV-07</t>
  </si>
  <si>
    <t>P3CV-08</t>
  </si>
  <si>
    <t>P3CV-09</t>
  </si>
  <si>
    <t>P3AW-13</t>
  </si>
  <si>
    <t>P3AW-14</t>
  </si>
  <si>
    <t>P3AW-11</t>
  </si>
  <si>
    <t>P3AW-09</t>
  </si>
  <si>
    <t>P3AW-10</t>
  </si>
  <si>
    <t>P3AW-07</t>
  </si>
  <si>
    <t>P3AW-08</t>
  </si>
  <si>
    <t>PSAW-12</t>
  </si>
  <si>
    <t>P3DV-09</t>
  </si>
  <si>
    <t>P3DV-10</t>
  </si>
  <si>
    <t>P3DV-11</t>
  </si>
  <si>
    <t>P3DV-07</t>
  </si>
  <si>
    <t>P3DV-08</t>
  </si>
  <si>
    <t>P3DV-12</t>
  </si>
  <si>
    <t>P3DV-01</t>
  </si>
  <si>
    <t>P3DV-02</t>
  </si>
  <si>
    <t>P3DV-13</t>
  </si>
  <si>
    <t>P3DV-03</t>
  </si>
  <si>
    <t>P3DV-04</t>
  </si>
  <si>
    <t>P3DV-05</t>
  </si>
  <si>
    <t>P3DV-06</t>
  </si>
  <si>
    <t>P3DV-14</t>
  </si>
  <si>
    <t>P2AV-01</t>
  </si>
  <si>
    <t>P2AV-02</t>
  </si>
  <si>
    <t>P2AV-03</t>
  </si>
  <si>
    <t>P2AV-04</t>
  </si>
  <si>
    <t>P2AV-05</t>
  </si>
  <si>
    <t>P2AV-06</t>
  </si>
  <si>
    <t>P2AV-17</t>
  </si>
  <si>
    <t>P2AV-07</t>
  </si>
  <si>
    <t>P2AV-08</t>
  </si>
  <si>
    <t>P2AV-18</t>
  </si>
  <si>
    <t>SALIDA ELECTRICA (SUMINISTRO E INSTALACION)</t>
  </si>
  <si>
    <t>ALIMENTADORES ELECTRICOS A UNIDADES CONDENSADORAS HVAC</t>
  </si>
  <si>
    <t xml:space="preserve"> , CIRCUITO </t>
  </si>
  <si>
    <t xml:space="preserve">, CON CABLE </t>
  </si>
  <si>
    <t xml:space="preserve"> AWG-CU THHN, BxCf/RMC </t>
  </si>
  <si>
    <t>+ BANDEJA</t>
  </si>
  <si>
    <t>UC-A101 , CIRCUITO P1CV-14, CON CABLE 3#6+1#8T AWG-CU THHN, BxCf/RMC 1"+ BANDEJA</t>
  </si>
  <si>
    <t>UC-A101 , CIRCUITO P1CV-15, CON CABLE 3#6+1#8T1"+ BANDEJA</t>
  </si>
  <si>
    <t>UC-A102 , CIRCUITO P1CV-08 , CON CABLE 3#6+1#8T1"+ BANDEJA</t>
  </si>
  <si>
    <t>UC-A102 , CIRCUITO P1CV-09, CON CABLE 3#6+1#10T1"+ BANDEJA</t>
  </si>
  <si>
    <t>UC-A103 , CIRCUITO P1CV-10, CON CABLE 3#6+1#8T1"+ BANDEJA</t>
  </si>
  <si>
    <t>UC-A103 , CIRCUITO P1CV-11, CON CABLE 3#8+1#10T3/4"+ BANDEJA</t>
  </si>
  <si>
    <t>UC-A104 , CIRCUITO P1CV-12, CON CABLE 3#6+1#10T1"+ BANDEJA</t>
  </si>
  <si>
    <t>UC-A104 , CIRCUITO P1CV-13, CON CABLE 3#6+1#10T1"+ BANDEJA</t>
  </si>
  <si>
    <t>UC-B101 , CIRCUITO P1AV-01, CON CABLE 3#6+1#10T1"+ BANDEJA</t>
  </si>
  <si>
    <t>UC-B101 , CIRCUITO P1AV-02, CON CABLE 3#6+1#10T1"+ BANDEJA</t>
  </si>
  <si>
    <t>UC-B101 , CIRCUITO P1AV-03, CON CABLE 3#8+1#10T3/4"+ BANDEJA</t>
  </si>
  <si>
    <t>UC-B102 , CIRCUITO P1AV-05, CON CABLE 3#6+1#10T1"+ BANDEJA</t>
  </si>
  <si>
    <t>UC-B102 , CIRCUITO P1AV-06, CON CABLE 3#8+1#10T3/4"+ BANDEJA</t>
  </si>
  <si>
    <t>UC-B103 , CIRCUITO P1AV-07, CON CABLE 3#6+1#10T1"+ BANDEJA</t>
  </si>
  <si>
    <t>UC-B103 , CIRCUITO P1AV-08, CON CABLE 3#6+1#10T1"+ BANDEJA</t>
  </si>
  <si>
    <t>UC-B104 , CIRCUITO P1AV-09, CON CABLE 3#8+1#10T3/4"+ BANDEJA</t>
  </si>
  <si>
    <t>UC-B104 , CIRCUITO P1AV-10, CON CABLE 3#8+1#10T3/4"+ BANDEJA</t>
  </si>
  <si>
    <t>UC-B104 , CIRCUITO P1AV-04, CON CABLE 3#8+1#103/4"+ BANDEJA</t>
  </si>
  <si>
    <t>UC-B105 , CIRCUITO P1AV-11, CON CABLE 3#8+1#10T3/4"+ BANDEJA</t>
  </si>
  <si>
    <t>UC-B105 , CIRCUITO P1AV-12, CON CABLE 3#8+1#10T3/4"+ BANDEJA</t>
  </si>
  <si>
    <t>UC-C101 , CIRCUITO P1CV-01, CON CABLE 3#8+1#10T3/4"+ BANDEJA</t>
  </si>
  <si>
    <t>UC-C101 , CIRCUITO P1CV-02, CON CABLE 3#8+1#10T3/4"+ BANDEJA</t>
  </si>
  <si>
    <t>UC-C101 , CIRCUITO P1CV-03, CON CABLE 3#8+1#10T3/4"+ BANDEJA</t>
  </si>
  <si>
    <t>UC-C102 , CIRCUITO P1CV-04, CON CABLE 3#4+1#8T1"+ BANDEJA</t>
  </si>
  <si>
    <t>UC-C102 , CIRCUITO P1CV-05, CON CABLE 3#8+1#10T3/4"+ BANDEJA</t>
  </si>
  <si>
    <t>UC-C102 , CIRCUITO P1CV-06, CON CABLE 3#8+1#10T3/4"+ BANDEJA</t>
  </si>
  <si>
    <t>UC-A201 , CIRCUITO P2CV-01, CON CABLE 3#6+1#10T1"+ BANDEJA</t>
  </si>
  <si>
    <t>UC-A201 , CIRCUITO P2CV-02, CON CABLE 3#8+1#10T3/4"+ BANDEJA</t>
  </si>
  <si>
    <t>UC-A201 , CIRCUITO P2CV-09, CON CABLE 3#8+1#10T3/4"+ BANDEJA</t>
  </si>
  <si>
    <t>UC-A202 , CIRCUITO P2CV-03, CON CABLE 3#6+1#10T1"+ BANDEJA</t>
  </si>
  <si>
    <t>UC-A202 , CIRCUITO P2CV-04, CON CABLE 3#8+1#10T3/4"+ BANDEJA</t>
  </si>
  <si>
    <t>UC-A203 , CIRCUITO P2CV-05, CON CABLE 3#6+1#10T1"+ BANDEJA</t>
  </si>
  <si>
    <t>UC-A203 , CIRCUITO P2CV-08, CON CABLE 3#8+1#10T3/4"+ BANDEJA</t>
  </si>
  <si>
    <t>UC-A203 , CIRCUITO P2CV-06, CON CABLE 3#8+1#10T3/4"+ BANDEJA</t>
  </si>
  <si>
    <t>UC-A204 , CIRCUITO P2CV-07, CON CABLE 3#10+1#10T3/4"+ BANDEJA</t>
  </si>
  <si>
    <t>UC-B201 , CIRCUITO P2AV-09, CON CABLE 3#6+1#10T1"+ BANDEJA</t>
  </si>
  <si>
    <t>UC-B201 , CIRCUITO P2AV-10, CON CABLE 3#8+1#10T3/4"+ BANDEJA</t>
  </si>
  <si>
    <t>UC-B202 , CIRCUITO P2AV-11, CON CABLE 3#6+1#10T1"+ BANDEJA</t>
  </si>
  <si>
    <t>UC-B202 , CIRCUITO P2AV-12, CON CABLE 3#8+1#10T3/4"+ BANDEJA</t>
  </si>
  <si>
    <t>UC-B202 , CIRCUITO P2AV-19, CON CABLE 3#8+1#10T3/4"+ BANDEJA</t>
  </si>
  <si>
    <t>UC-B203 , CIRCUITO P2AV-13, CON CABLE 3#6+1#10T1"+ BANDEJA</t>
  </si>
  <si>
    <t>UC-B203 , CIRCUITO P2AV-20, CON CABLE 3#8+1#10T3/4"+ BANDEJA</t>
  </si>
  <si>
    <t>UC-B203 , CIRCUITO P2AV-14, CON CABLE 3#8+1#10T3/4"+ BANDEJA</t>
  </si>
  <si>
    <t>UC-B204 , CIRCUITO P2AV-15, CON CABLE 3#6+1#10T1"+ BANDEJA</t>
  </si>
  <si>
    <t>UC-B204 , CIRCUITO P2AV-16, CON CABLE 3#8+1#10T3/4"+ BANDEJA</t>
  </si>
  <si>
    <t>UC-C201 , CIRCUITO P3AW-05, CON CABLE 3#6+1#10T1"+ BANDEJA</t>
  </si>
  <si>
    <t>UC-C201 , CIRCUITO P3AW-06, CON CABLE 3#8+1#10T3/4"+ BANDEJA</t>
  </si>
  <si>
    <t>UC-C201 , CIRCUITO P3AW-15, CON CABLE 3#8+1#10T3/4"+ BANDEJA</t>
  </si>
  <si>
    <t>UC-C202 , CIRCUITO P3AW-03, CON CABLE 3#8+1#10T3/4"+ BANDEJA</t>
  </si>
  <si>
    <t>UC-C202 , CIRCUITO P3AW-04, CON CABLE 3#8+1#10T3/4"+ BANDEJA</t>
  </si>
  <si>
    <t>UC-C202 , CIRCUITO P3AW-16, CON CABLE 3#8+1#10T3/4"+ BANDEJA</t>
  </si>
  <si>
    <t>UC-C203 , CIRCUITO P3AW-01, CON CABLE 3#8+1#10T3/4"+ BANDEJA</t>
  </si>
  <si>
    <t>UC-C203 , CIRCUITO PSAW-17, CON CABLE 3#8+1#10T3/4"+ BANDEJA</t>
  </si>
  <si>
    <t>UC-C203 , CIRCUITO P3AW-02, CON CABLE 3#8+1#10T3/4"+ BANDEJA</t>
  </si>
  <si>
    <t>UC-C204 , CIRCUITO P3CV-01, CON CABLE 3#8+1#10T3/4"+ BANDEJA</t>
  </si>
  <si>
    <t>UC-C204 , CIRCUITO P3CV-02, CON CABLE 3#8+1#10T3/4"+ BANDEJA</t>
  </si>
  <si>
    <t>UC-C204 , CIRCUITO P3CV-13, CON CABLE 3#8+1#10T3/4"+ BANDEJA</t>
  </si>
  <si>
    <t>UC-C205 , CIRCUITO P3CV-03, CON CABLE 3#6+1#10T1"+ BANDEJA</t>
  </si>
  <si>
    <t>UC-C205 , CIRCUITO P3CV-04, CON CABLE 3#6+1#10T1"+ BANDEJA</t>
  </si>
  <si>
    <t>UC-C206 , CIRCUITO P3CV-05, CON CABLE 3#6+1#10T1"+ BANDEJA</t>
  </si>
  <si>
    <t>UC-C206 , CIRCUITO P3CV-06, CON CABLE 3#8+1#10T3/4"+ BANDEJA</t>
  </si>
  <si>
    <t>UC-C301 , CIRCUITO P3CV-11, CON CABLE 3#6+1#10T1"+ BANDEJA</t>
  </si>
  <si>
    <t>UC-C301 , CIRCUITO P3CV-12, CON CABLE 3#8+1#10T3/4"+ BANDEJA</t>
  </si>
  <si>
    <t>UC-C302 , CIRCUITO P3CV-07, CON CABLE 3#8+1#10T3/4"+ BANDEJA</t>
  </si>
  <si>
    <t>UC-C302 , CIRCUITO P3CV-08, CON CABLE 3#8+1#10T3/4"+ BANDEJA</t>
  </si>
  <si>
    <t>UC-C303 , CIRCUITO P3CV-09, CON CABLE 3#6+1#10T1"+ BANDEJA</t>
  </si>
  <si>
    <t>UC-C304 , CIRCUITO P3AW-13, CON CABLE 3#6+1#10T1"+ BANDEJA</t>
  </si>
  <si>
    <t>UC-C304 , CIRCUITO P3AW-14, CON CABLE 3#6+1#10T1"+ BANDEJA</t>
  </si>
  <si>
    <t>UC-C305 , CIRCUITO P3AW-11, CON CABLE 3#6+1#10T1"+ BANDEJA</t>
  </si>
  <si>
    <t>UC-C306 , CIRCUITO P3AW-09, CON CABLE 3#8+1#10T3/4"+ BANDEJA</t>
  </si>
  <si>
    <t>UC-C306 , CIRCUITO P3AW-10, CON CABLE 3#8+1#10T3/4"+ BANDEJA</t>
  </si>
  <si>
    <t>UC-C307 , CIRCUITO P3AW-07, CON CABLE 3#6+1#10T1"+ BANDEJA</t>
  </si>
  <si>
    <t>UC-C307 , CIRCUITO P3AW-08, CON CABLE 3#6+1#10T1"+ BANDEJA</t>
  </si>
  <si>
    <t>UC-C307 , CIRCUITO PSAW-12, CON CABLE 3#6+1#10T1"+ BANDEJA</t>
  </si>
  <si>
    <t>UC-C308 , CIRCUITO P3DV-09, CON CABLE 3#8+1#10T3/4"+ BANDEJA</t>
  </si>
  <si>
    <t>UC-C308 , CIRCUITO P3DV-10, CON CABLE 3#8+1#10T3/4"+ BANDEJA</t>
  </si>
  <si>
    <t>UC-C308 , CIRCUITO P3DV-11, CON CABLE 3#8+1#10T3/4"+ BANDEJA</t>
  </si>
  <si>
    <t>UC-A301 , CIRCUITO P3DV-07, CON CABLE 3#6+1#10T1"+ BANDEJA</t>
  </si>
  <si>
    <t>UC-A301 , CIRCUITO P3DV-08, CON CABLE 3#8+1#10T3/4"+ BANDEJA</t>
  </si>
  <si>
    <t>UC-A301 , CIRCUITO P3DV-12, CON CABLE 3#8+1#10T3/4"+ BANDEJA</t>
  </si>
  <si>
    <t>UC-A302 , CIRCUITO P3DV-01, CON CABLE 3#6+1#10T1"+ BANDEJA</t>
  </si>
  <si>
    <t>UC-A302 , CIRCUITO P3DV-02, CON CABLE 3#8+1#10T3/4"+ BANDEJA</t>
  </si>
  <si>
    <t>UC-A302 , CIRCUITO P3DV-13, CON CABLE 3#8+1#10T3/4"+ BANDEJA</t>
  </si>
  <si>
    <t>UC-A303 , CIRCUITO P3DV-03, CON CABLE 3#6+1#10T1"+ BANDEJA</t>
  </si>
  <si>
    <t>UC-A303 , CIRCUITO P3DV-04, CON CABLE 3#8+1#10T3/4"+ BANDEJA</t>
  </si>
  <si>
    <t>UC-A304 , CIRCUITO P3DV-05, CON CABLE 3#8+1#10T3/4"+ BANDEJA</t>
  </si>
  <si>
    <t>UC-A304 , CIRCUITO P3DV-06, CON CABLE 3#8+1#10T3/4"+ BANDEJA</t>
  </si>
  <si>
    <t>UC-A305 , CIRCUITO P3DV-13, CON CABLE 3#8+1#10T3/4"+ BANDEJA</t>
  </si>
  <si>
    <t>UC-A305 , CIRCUITO P3DV-14, CON CABLE 3#8+1#10T3/4"+ BANDEJA</t>
  </si>
  <si>
    <t>UC-B301 , CIRCUITO P2AV-01, CON CABLE 3#6+1#10T1"+ BANDEJA</t>
  </si>
  <si>
    <t>UC-B301 , CIRCUITO P2AV-02, CON CABLE 3#8+1#10T3/4"+ BANDEJA</t>
  </si>
  <si>
    <t>UC-B302 , CIRCUITO P2AV-03, CON CABLE 3#8+1#10T3/4"+ BANDEJA</t>
  </si>
  <si>
    <t>UC-B302 , CIRCUITO P2AV-04, CON CABLE 3#10+1#10T3/4"+ BANDEJA</t>
  </si>
  <si>
    <t>UC-B303 , CIRCUITO P2AV-05, CON CABLE 3#6+1#10T1"+ BANDEJA</t>
  </si>
  <si>
    <t>UC-B303 , CIRCUITO P2AV-06, CON CABLE 3#6+1#10T1"+ BANDEJA</t>
  </si>
  <si>
    <t>UC-B303 , CIRCUITO P2AV-17, CON CABLE 3#6+1#10T1"+ BANDEJA</t>
  </si>
  <si>
    <t>UC-B304 , CIRCUITO P2AV-07, CON CABLE 3#6+1#10T1"+ BANDEJA</t>
  </si>
  <si>
    <t>UC-B304 , CIRCUITO P2AV-08, CON CABLE 3#8+1#10T3/4"+ BANDEJA</t>
  </si>
  <si>
    <t>UC-B304 , CIRCUITO P2AV-18, CON CABLE 3#8+1#10T3/4"+ BANDEJA</t>
  </si>
  <si>
    <t>ALIMENTADORES ELECTRICOS A CONDENSADORAS HVAC (SUMINISTRO E INSTALACION)</t>
  </si>
  <si>
    <t>ALIMENTADORES ELECTRICOS A EVAPORADORAS HVAC (SUMINISTRO E INSTALACION)</t>
  </si>
  <si>
    <t>EXCEPTO EL SISTEMA DE HVAC DEL LOBBY.</t>
  </si>
  <si>
    <t>UE-A101</t>
  </si>
  <si>
    <t>P1CH-01,03</t>
  </si>
  <si>
    <t>2#12+1#14T</t>
  </si>
  <si>
    <t>EMT 1/2"</t>
  </si>
  <si>
    <t>UE-A102</t>
  </si>
  <si>
    <t>P1CH-05,07</t>
  </si>
  <si>
    <t>UE-A103</t>
  </si>
  <si>
    <t>P1CH-09,11</t>
  </si>
  <si>
    <t>UE-A104</t>
  </si>
  <si>
    <t>P1CH-02,04</t>
  </si>
  <si>
    <t>UE-R103</t>
  </si>
  <si>
    <t>P1CH-06,08</t>
  </si>
  <si>
    <t>UE-A105</t>
  </si>
  <si>
    <t>P1CH-10,12</t>
  </si>
  <si>
    <t>UE-A106</t>
  </si>
  <si>
    <t>P1CH-13,15</t>
  </si>
  <si>
    <t>UE-A107</t>
  </si>
  <si>
    <t>P1CH-17,19</t>
  </si>
  <si>
    <t>UE-O120</t>
  </si>
  <si>
    <t>P1CH-21,23</t>
  </si>
  <si>
    <t>UE-O121</t>
  </si>
  <si>
    <t>P1CH-37,39</t>
  </si>
  <si>
    <t>UE-O122</t>
  </si>
  <si>
    <t>P1CH-38,40</t>
  </si>
  <si>
    <t>UE-A110</t>
  </si>
  <si>
    <t>P1CH-14,16</t>
  </si>
  <si>
    <t>UE-A111</t>
  </si>
  <si>
    <t>P1CH-18,20</t>
  </si>
  <si>
    <t>UE-A112</t>
  </si>
  <si>
    <t>P1CH-22,24</t>
  </si>
  <si>
    <t>UE-A113</t>
  </si>
  <si>
    <t>P1CH-25,27</t>
  </si>
  <si>
    <t>UE-A114</t>
  </si>
  <si>
    <t>P1CH-29,31</t>
  </si>
  <si>
    <t>UE-A115</t>
  </si>
  <si>
    <t>P1CH-33,35</t>
  </si>
  <si>
    <t>UE-A116</t>
  </si>
  <si>
    <t>P1CH-26,28</t>
  </si>
  <si>
    <t>UE-A117</t>
  </si>
  <si>
    <t>P1CH-30,32</t>
  </si>
  <si>
    <t>UE-R104</t>
  </si>
  <si>
    <t>P1CH-34,36</t>
  </si>
  <si>
    <t>UE-B101</t>
  </si>
  <si>
    <t>P1AH-01,03</t>
  </si>
  <si>
    <t>UE-B102</t>
  </si>
  <si>
    <t>P1AH-05,07</t>
  </si>
  <si>
    <t>UE-B103</t>
  </si>
  <si>
    <t>P1AH-09,11</t>
  </si>
  <si>
    <t>UE-B104</t>
  </si>
  <si>
    <t>P1AH-02,04</t>
  </si>
  <si>
    <t>UE-B105</t>
  </si>
  <si>
    <t>P1AH-06,08</t>
  </si>
  <si>
    <t>UE-B106</t>
  </si>
  <si>
    <t>P1AH-10,12</t>
  </si>
  <si>
    <t>UE-R101</t>
  </si>
  <si>
    <t>P1AH-13,15</t>
  </si>
  <si>
    <t>UE-B110</t>
  </si>
  <si>
    <t>P1AH-17,19</t>
  </si>
  <si>
    <t>UE-B111</t>
  </si>
  <si>
    <t>P1AH-21,23</t>
  </si>
  <si>
    <t>UE-B112</t>
  </si>
  <si>
    <t>P1AH-14,16</t>
  </si>
  <si>
    <t>UE-R102</t>
  </si>
  <si>
    <t>P1AH-18,20</t>
  </si>
  <si>
    <t>UE-B113</t>
  </si>
  <si>
    <t>P1AH-22,24</t>
  </si>
  <si>
    <t>UE-B114</t>
  </si>
  <si>
    <t>P1AH-25,27</t>
  </si>
  <si>
    <t>UE-B115</t>
  </si>
  <si>
    <t>P1AH-29,31</t>
  </si>
  <si>
    <t>UE-B117</t>
  </si>
  <si>
    <t>P1AH-62,64</t>
  </si>
  <si>
    <t>UE-B116</t>
  </si>
  <si>
    <t>P1AH-33,35</t>
  </si>
  <si>
    <t>UE-B120</t>
  </si>
  <si>
    <t>P1AH-26,28</t>
  </si>
  <si>
    <t>UE-B121</t>
  </si>
  <si>
    <t>P1AH-30,32</t>
  </si>
  <si>
    <t>UE-B122</t>
  </si>
  <si>
    <t>P1AH-34,36</t>
  </si>
  <si>
    <t>UE-B124</t>
  </si>
  <si>
    <t>P1AH-65,67</t>
  </si>
  <si>
    <t>UE-B123</t>
  </si>
  <si>
    <t>P1AH-37,39</t>
  </si>
  <si>
    <t>UE-O101</t>
  </si>
  <si>
    <t>P1AH-41,43</t>
  </si>
  <si>
    <t>UE-O102</t>
  </si>
  <si>
    <t>P1AH-45,47</t>
  </si>
  <si>
    <t>UE-O103</t>
  </si>
  <si>
    <t>P1AH-38,40</t>
  </si>
  <si>
    <t>UE-O104</t>
  </si>
  <si>
    <t>P1AH-42,44</t>
  </si>
  <si>
    <t>UE-O105</t>
  </si>
  <si>
    <t>P1AH-46,48</t>
  </si>
  <si>
    <t>UE-O106</t>
  </si>
  <si>
    <t>P1AH-49,51</t>
  </si>
  <si>
    <t>UE-O107</t>
  </si>
  <si>
    <t>P1AH-53,55</t>
  </si>
  <si>
    <t>UE-O108</t>
  </si>
  <si>
    <t>P1AH-57,59</t>
  </si>
  <si>
    <t>UE-O109</t>
  </si>
  <si>
    <t>P1AH-50,52</t>
  </si>
  <si>
    <t>UE-O110</t>
  </si>
  <si>
    <t>P1AH-54,56</t>
  </si>
  <si>
    <t>UE-O111</t>
  </si>
  <si>
    <t>P1AH-58,60</t>
  </si>
  <si>
    <t>UE-O112</t>
  </si>
  <si>
    <t>P1AH-61,63</t>
  </si>
  <si>
    <t>UE-C101</t>
  </si>
  <si>
    <t>P1CBH-01,03</t>
  </si>
  <si>
    <t>UE-C102</t>
  </si>
  <si>
    <t>P1CBH-05,07</t>
  </si>
  <si>
    <t>UE-C103</t>
  </si>
  <si>
    <t>P1CBH-09,11</t>
  </si>
  <si>
    <t>UE-C104</t>
  </si>
  <si>
    <t>P1CBH-02,04</t>
  </si>
  <si>
    <t>UE-C105</t>
  </si>
  <si>
    <t>P1CBH-06,08</t>
  </si>
  <si>
    <t>UE-C106</t>
  </si>
  <si>
    <t>P1CBH-10,12</t>
  </si>
  <si>
    <t>UE-C107</t>
  </si>
  <si>
    <t>P1CBH-13,15</t>
  </si>
  <si>
    <t>UE-C108</t>
  </si>
  <si>
    <t>P1CBH-17,19</t>
  </si>
  <si>
    <t>UE-C109</t>
  </si>
  <si>
    <t>P1CBH-21,23</t>
  </si>
  <si>
    <t>UE-C110</t>
  </si>
  <si>
    <t>P1CBH-14,16</t>
  </si>
  <si>
    <t>UE-C111</t>
  </si>
  <si>
    <t>P1CBH-18,20</t>
  </si>
  <si>
    <t>UE-A201</t>
  </si>
  <si>
    <t>P2CH-01,03</t>
  </si>
  <si>
    <t>UE-A202</t>
  </si>
  <si>
    <t>P2CH-05,07</t>
  </si>
  <si>
    <t>UE-A203</t>
  </si>
  <si>
    <t>P2CH-09,11</t>
  </si>
  <si>
    <t>UE-R203</t>
  </si>
  <si>
    <t>P2CH-02,04</t>
  </si>
  <si>
    <t>UE-A204</t>
  </si>
  <si>
    <t>P2CH-34,36</t>
  </si>
  <si>
    <t>UE-A205</t>
  </si>
  <si>
    <t>P2CH-06,08</t>
  </si>
  <si>
    <t>UE-A209</t>
  </si>
  <si>
    <t>P2CH-21,23</t>
  </si>
  <si>
    <t>UE-A206</t>
  </si>
  <si>
    <t>P2CH-10,12</t>
  </si>
  <si>
    <t>UE-A207</t>
  </si>
  <si>
    <t>P2CH-13,15</t>
  </si>
  <si>
    <t>UE-A208</t>
  </si>
  <si>
    <t>P2CH-17,19</t>
  </si>
  <si>
    <t>UE-A215</t>
  </si>
  <si>
    <t>P2CH-37,39</t>
  </si>
  <si>
    <t>UE-A210</t>
  </si>
  <si>
    <t>P2CH-14,16</t>
  </si>
  <si>
    <t>UE-A211</t>
  </si>
  <si>
    <t>P2CH-18,20</t>
  </si>
  <si>
    <t>UE-A212</t>
  </si>
  <si>
    <t>P2CH-22,24</t>
  </si>
  <si>
    <t>UE-A213</t>
  </si>
  <si>
    <t>P2CH-25,27</t>
  </si>
  <si>
    <t>UE-A214</t>
  </si>
  <si>
    <t>P2CH-29,31</t>
  </si>
  <si>
    <t>UE-0206</t>
  </si>
  <si>
    <t>P2CH-33,35</t>
  </si>
  <si>
    <t>UE-A218</t>
  </si>
  <si>
    <t>P2CH-26,28</t>
  </si>
  <si>
    <t>UE-A219</t>
  </si>
  <si>
    <t>P2CH-30,32</t>
  </si>
  <si>
    <t>UE-B201</t>
  </si>
  <si>
    <t>P2AH-01,03</t>
  </si>
  <si>
    <t>UE-B202</t>
  </si>
  <si>
    <t>P2AH-05,07</t>
  </si>
  <si>
    <t>UE-B203</t>
  </si>
  <si>
    <t>P2AH-09,11</t>
  </si>
  <si>
    <t>UE-B204</t>
  </si>
  <si>
    <t>P2AH-02,04</t>
  </si>
  <si>
    <t>UE-O201</t>
  </si>
  <si>
    <t>P2AH-06,08</t>
  </si>
  <si>
    <t>UE-B205</t>
  </si>
  <si>
    <t>P2AH-10,12</t>
  </si>
  <si>
    <t>UE-B206</t>
  </si>
  <si>
    <t>P2AH-13,15</t>
  </si>
  <si>
    <t>UE-B207</t>
  </si>
  <si>
    <t>P2AH-17,19</t>
  </si>
  <si>
    <t>UE-B208</t>
  </si>
  <si>
    <t>P2AH-21,23</t>
  </si>
  <si>
    <t>UE-O202</t>
  </si>
  <si>
    <t>P2AH-14,16</t>
  </si>
  <si>
    <t>UE-O203</t>
  </si>
  <si>
    <t>P2AH-38,40</t>
  </si>
  <si>
    <t>UE-O204</t>
  </si>
  <si>
    <t>P2AH-42,44</t>
  </si>
  <si>
    <t>UE-O205</t>
  </si>
  <si>
    <t>P2AH-46,48</t>
  </si>
  <si>
    <t>UE-B209</t>
  </si>
  <si>
    <t>P2AH-18,20</t>
  </si>
  <si>
    <t>UE-B210</t>
  </si>
  <si>
    <t>P2AH-22,24</t>
  </si>
  <si>
    <t>UE-B211</t>
  </si>
  <si>
    <t>P2AH-25,27</t>
  </si>
  <si>
    <t>UE-B212</t>
  </si>
  <si>
    <t>P2AH-29,31</t>
  </si>
  <si>
    <t>UE-B213</t>
  </si>
  <si>
    <t>P2AH-33,35</t>
  </si>
  <si>
    <t>UE-B214</t>
  </si>
  <si>
    <t>P2AH-26,28</t>
  </si>
  <si>
    <t>UE-B220</t>
  </si>
  <si>
    <t>P2AH-30,32</t>
  </si>
  <si>
    <t>UE-B221</t>
  </si>
  <si>
    <t>P2AH-34,36</t>
  </si>
  <si>
    <t>UE-B222</t>
  </si>
  <si>
    <t>P2AH-37,39</t>
  </si>
  <si>
    <t>UE-B223</t>
  </si>
  <si>
    <t>P2AH-41,43</t>
  </si>
  <si>
    <t>UE-B224</t>
  </si>
  <si>
    <t>P2AH-49,51</t>
  </si>
  <si>
    <t>UE-R201</t>
  </si>
  <si>
    <t>P2AH-45,47</t>
  </si>
  <si>
    <t>UE-C201</t>
  </si>
  <si>
    <t>P2BH-01,03</t>
  </si>
  <si>
    <t>UE-C202</t>
  </si>
  <si>
    <t>P2BH-05,07</t>
  </si>
  <si>
    <t>UE-C203</t>
  </si>
  <si>
    <t>P2BH-09,11</t>
  </si>
  <si>
    <t>UE-C204</t>
  </si>
  <si>
    <t>P2BH-02,04</t>
  </si>
  <si>
    <t>UE-C205</t>
  </si>
  <si>
    <t>P2BH-06,08</t>
  </si>
  <si>
    <t>UE-C206</t>
  </si>
  <si>
    <t>P2BH-10,12</t>
  </si>
  <si>
    <t>UE-C207</t>
  </si>
  <si>
    <t>P2BH-13,15</t>
  </si>
  <si>
    <t>UE-C208</t>
  </si>
  <si>
    <t>P2BH-17,19</t>
  </si>
  <si>
    <t>UE-C209</t>
  </si>
  <si>
    <t>P2BH-21,23</t>
  </si>
  <si>
    <t>UE-C210</t>
  </si>
  <si>
    <t>P2BH-14,16</t>
  </si>
  <si>
    <t>UE-C211</t>
  </si>
  <si>
    <t>P2BH-18,20</t>
  </si>
  <si>
    <t>UE-C212</t>
  </si>
  <si>
    <t>P2BH-22,24</t>
  </si>
  <si>
    <t>UE-C213</t>
  </si>
  <si>
    <t>P2BH-25,27</t>
  </si>
  <si>
    <t>UE-C214</t>
  </si>
  <si>
    <t>P2BH-29,31</t>
  </si>
  <si>
    <t>UE-C215</t>
  </si>
  <si>
    <t>P2BH-33,35</t>
  </si>
  <si>
    <t>UE-C216</t>
  </si>
  <si>
    <t>P2BH-26,28</t>
  </si>
  <si>
    <t>UE-C217</t>
  </si>
  <si>
    <t>P2BH-30,32</t>
  </si>
  <si>
    <t>UE-C218</t>
  </si>
  <si>
    <t>P2BH-34,36</t>
  </si>
  <si>
    <t>UE-C219</t>
  </si>
  <si>
    <t>P2BH-37,39</t>
  </si>
  <si>
    <t>UE-C220</t>
  </si>
  <si>
    <t>P2BH-41,43</t>
  </si>
  <si>
    <t>UE-C221</t>
  </si>
  <si>
    <t>P2BH-45,47</t>
  </si>
  <si>
    <t>UE-C222</t>
  </si>
  <si>
    <t>P2BH-38,40</t>
  </si>
  <si>
    <t>UE-C223</t>
  </si>
  <si>
    <t>P2BH-42,44</t>
  </si>
  <si>
    <t>UE-C224</t>
  </si>
  <si>
    <t>P2BH-46,48</t>
  </si>
  <si>
    <t>UE-C225</t>
  </si>
  <si>
    <t>P2BH-49,51</t>
  </si>
  <si>
    <t>UE-R202</t>
  </si>
  <si>
    <t>P2BH-53,55</t>
  </si>
  <si>
    <t>UE-C226</t>
  </si>
  <si>
    <t>P3CH-57,59</t>
  </si>
  <si>
    <t>UE-C227</t>
  </si>
  <si>
    <t>P2BH-50,52</t>
  </si>
  <si>
    <t>UE-C228</t>
  </si>
  <si>
    <t>P2BH-54,56</t>
  </si>
  <si>
    <t>UE-C229</t>
  </si>
  <si>
    <t>P2BH-58,60</t>
  </si>
  <si>
    <t>UE-C301</t>
  </si>
  <si>
    <t>P3OA-01,03</t>
  </si>
  <si>
    <t>UE-C302</t>
  </si>
  <si>
    <t>UE-C303</t>
  </si>
  <si>
    <t>P3OA-05,07</t>
  </si>
  <si>
    <t>UE-C304</t>
  </si>
  <si>
    <t>UE-C305</t>
  </si>
  <si>
    <t>P3OA-09,11</t>
  </si>
  <si>
    <t>UE-C307</t>
  </si>
  <si>
    <t>P3OA-42,44</t>
  </si>
  <si>
    <t>UE-C308</t>
  </si>
  <si>
    <t>UE-C309</t>
  </si>
  <si>
    <t>P3OA-41,43</t>
  </si>
  <si>
    <t>UE-C310</t>
  </si>
  <si>
    <t>UE-O301</t>
  </si>
  <si>
    <t>P3OA-06,08</t>
  </si>
  <si>
    <t>UE-O302</t>
  </si>
  <si>
    <t>P3OA-10,12</t>
  </si>
  <si>
    <t>UE-O303</t>
  </si>
  <si>
    <t>P3OA-13,15</t>
  </si>
  <si>
    <t>UE-O304</t>
  </si>
  <si>
    <t>UE-O305</t>
  </si>
  <si>
    <t>P3OA-17,19</t>
  </si>
  <si>
    <t>UE-O306</t>
  </si>
  <si>
    <t>P3OA-21,23</t>
  </si>
  <si>
    <t>UE-O307</t>
  </si>
  <si>
    <t>P3OA-14,16</t>
  </si>
  <si>
    <t>UE-O308</t>
  </si>
  <si>
    <t>P3OA-18,20</t>
  </si>
  <si>
    <t>UE-O309</t>
  </si>
  <si>
    <t>P3OA-22,24</t>
  </si>
  <si>
    <t>UE-O310</t>
  </si>
  <si>
    <t>P3OA-25,27</t>
  </si>
  <si>
    <t>UE-O311</t>
  </si>
  <si>
    <t>P3OA-29,31</t>
  </si>
  <si>
    <t>UE-O312</t>
  </si>
  <si>
    <t>P3OA-33,35</t>
  </si>
  <si>
    <t>UE-O313</t>
  </si>
  <si>
    <t>P3OA-26,28</t>
  </si>
  <si>
    <t>UE-C314</t>
  </si>
  <si>
    <t>P3OA-30,32</t>
  </si>
  <si>
    <t>UE-C315</t>
  </si>
  <si>
    <t>P3OA-34,36</t>
  </si>
  <si>
    <t>UE-C316</t>
  </si>
  <si>
    <t>P3OA-37,39</t>
  </si>
  <si>
    <t>UE-C317</t>
  </si>
  <si>
    <t>P3OA-38,40</t>
  </si>
  <si>
    <t>UE-L301</t>
  </si>
  <si>
    <t>P3L7-02,04</t>
  </si>
  <si>
    <t>UE-L302</t>
  </si>
  <si>
    <t>P3L8-02,04</t>
  </si>
  <si>
    <t>UE-L303</t>
  </si>
  <si>
    <t>P3L10-02,04</t>
  </si>
  <si>
    <t>UE-C320</t>
  </si>
  <si>
    <t>P3LVIP-02,04</t>
  </si>
  <si>
    <t>UE-C321</t>
  </si>
  <si>
    <t>P3LVIP-06,08</t>
  </si>
  <si>
    <t>UE-C322</t>
  </si>
  <si>
    <t>P3BH-01,03</t>
  </si>
  <si>
    <t>UE-C323</t>
  </si>
  <si>
    <t>P3BH-05,07</t>
  </si>
  <si>
    <t>UE-C324</t>
  </si>
  <si>
    <t>P3BH-09,11</t>
  </si>
  <si>
    <t>UE-C325</t>
  </si>
  <si>
    <t>P3L6-02,04</t>
  </si>
  <si>
    <t>UE-C326</t>
  </si>
  <si>
    <t>UE-L306</t>
  </si>
  <si>
    <t>P3L2-02,04</t>
  </si>
  <si>
    <t>UE-L307</t>
  </si>
  <si>
    <t>P3L3-02,04</t>
  </si>
  <si>
    <t>UE-L308</t>
  </si>
  <si>
    <t>P3L4-02,04</t>
  </si>
  <si>
    <t>UE-L309</t>
  </si>
  <si>
    <t>P3L5-02,04</t>
  </si>
  <si>
    <t>UE-C330</t>
  </si>
  <si>
    <t>P3BH-02,04</t>
  </si>
  <si>
    <t>UE-C331</t>
  </si>
  <si>
    <t>P3BH-06,08</t>
  </si>
  <si>
    <t>UE-C332</t>
  </si>
  <si>
    <t>UE-C333</t>
  </si>
  <si>
    <t>UE-C334</t>
  </si>
  <si>
    <t>UE-C335</t>
  </si>
  <si>
    <t>UE-C336</t>
  </si>
  <si>
    <t>UE-C337</t>
  </si>
  <si>
    <t>P3BH-10,12</t>
  </si>
  <si>
    <t>UE-C338</t>
  </si>
  <si>
    <t>UE-C339</t>
  </si>
  <si>
    <t>UE-C340</t>
  </si>
  <si>
    <t>P3AH-14,16</t>
  </si>
  <si>
    <t>UE-C341</t>
  </si>
  <si>
    <t>P3AH-18,20</t>
  </si>
  <si>
    <t>UE-C342</t>
  </si>
  <si>
    <t>P3AH-22,24</t>
  </si>
  <si>
    <t>UE-C343</t>
  </si>
  <si>
    <t>P3AH-25,27</t>
  </si>
  <si>
    <t>UE-C345</t>
  </si>
  <si>
    <t>P3AH-33,35</t>
  </si>
  <si>
    <t>UE-C344</t>
  </si>
  <si>
    <t>P3AH-29,31</t>
  </si>
  <si>
    <t>UE-C346</t>
  </si>
  <si>
    <t>P3CH-25,27</t>
  </si>
  <si>
    <t>UE-C347</t>
  </si>
  <si>
    <t>P3CH-29,31</t>
  </si>
  <si>
    <t>UE-C348</t>
  </si>
  <si>
    <t>P3CH-33,35</t>
  </si>
  <si>
    <t>UE-C349</t>
  </si>
  <si>
    <t>P3CH-26,28</t>
  </si>
  <si>
    <t>UE-C350</t>
  </si>
  <si>
    <t>P3CH-30,32</t>
  </si>
  <si>
    <t>UE-A301</t>
  </si>
  <si>
    <t>P3CH-01,03</t>
  </si>
  <si>
    <t>2#10+1#10T</t>
  </si>
  <si>
    <t>EMT 3/4"</t>
  </si>
  <si>
    <t>UE-A302</t>
  </si>
  <si>
    <t>UE-A303</t>
  </si>
  <si>
    <t>P3CH-05,07</t>
  </si>
  <si>
    <t>UE-A304</t>
  </si>
  <si>
    <t>UE-A305</t>
  </si>
  <si>
    <t>P3CH-09,11</t>
  </si>
  <si>
    <t>UE-A306</t>
  </si>
  <si>
    <t>UE-A307</t>
  </si>
  <si>
    <t>P3CH-02,04</t>
  </si>
  <si>
    <t>UE-A308</t>
  </si>
  <si>
    <t>UE-A309</t>
  </si>
  <si>
    <t>P3CH-06,08</t>
  </si>
  <si>
    <t>UE-A310</t>
  </si>
  <si>
    <t>UE-A311</t>
  </si>
  <si>
    <t>P3CH-10,12</t>
  </si>
  <si>
    <t>UE-A312</t>
  </si>
  <si>
    <t>UE-A313</t>
  </si>
  <si>
    <t>P3CH-13,15</t>
  </si>
  <si>
    <t>UE-A314</t>
  </si>
  <si>
    <t>UE-A315</t>
  </si>
  <si>
    <t>P3CH-17,19</t>
  </si>
  <si>
    <t>UE-A316</t>
  </si>
  <si>
    <t>UE-A317</t>
  </si>
  <si>
    <t>P3CH-21,23</t>
  </si>
  <si>
    <t>UE-A318</t>
  </si>
  <si>
    <t>UE-A319</t>
  </si>
  <si>
    <t>P3CH-34,36</t>
  </si>
  <si>
    <t>UE-A322</t>
  </si>
  <si>
    <t>P3CH-37,39</t>
  </si>
  <si>
    <t>UE-A323</t>
  </si>
  <si>
    <t>UE-A324</t>
  </si>
  <si>
    <t>P3CH-38,40</t>
  </si>
  <si>
    <t>UE-A325</t>
  </si>
  <si>
    <t>UE-B301</t>
  </si>
  <si>
    <t>P3AH-01,03</t>
  </si>
  <si>
    <t>UE-B302</t>
  </si>
  <si>
    <t>UE-B303</t>
  </si>
  <si>
    <t>P3AH-05,07</t>
  </si>
  <si>
    <t>UE-B304</t>
  </si>
  <si>
    <t>UE-B305</t>
  </si>
  <si>
    <t>P3AH-09,11</t>
  </si>
  <si>
    <t>UE-B306</t>
  </si>
  <si>
    <t>P3AH-02,04</t>
  </si>
  <si>
    <t>UE-B307</t>
  </si>
  <si>
    <t>UE-B310</t>
  </si>
  <si>
    <t>UE-B311</t>
  </si>
  <si>
    <t>UE-B312</t>
  </si>
  <si>
    <t>UE-B313</t>
  </si>
  <si>
    <t>P3AH-06,08</t>
  </si>
  <si>
    <t>UE-B314</t>
  </si>
  <si>
    <t>UE-B315</t>
  </si>
  <si>
    <t>P3AH-10,12</t>
  </si>
  <si>
    <t>UE-B316</t>
  </si>
  <si>
    <t>UE-B317</t>
  </si>
  <si>
    <t>P3AH-13,15</t>
  </si>
  <si>
    <t>UE-B318</t>
  </si>
  <si>
    <t>UE-B319</t>
  </si>
  <si>
    <t>P3AH-17,19</t>
  </si>
  <si>
    <t>UE-B320</t>
  </si>
  <si>
    <t>UE-B321</t>
  </si>
  <si>
    <t>P3AH-21,23</t>
  </si>
  <si>
    <t>UE-B322</t>
  </si>
  <si>
    <t xml:space="preserve">, CIRCUITO </t>
  </si>
  <si>
    <t xml:space="preserve">, CABLE </t>
  </si>
  <si>
    <t xml:space="preserve">AWG-CU THHN, EN TUBO </t>
  </si>
  <si>
    <t xml:space="preserve"> Y BANDEJA.</t>
  </si>
  <si>
    <t>UE-A101, CIRCUITO P1CH-01,03, CABLE 2#12+1#14TAWG-CU THHN, EN TUBO EMT 1/2" Y BANDEJA.</t>
  </si>
  <si>
    <t>UE-A102, CIRCUITO P1CH-05,07, CABLE 2#12+1#14TAWG-CU THHN, EN TUBO EMT 1/2" Y BANDEJA.</t>
  </si>
  <si>
    <t>UE-A103, CIRCUITO P1CH-09,11, CABLE 2#12+1#14TAWG-CU THHN, EN TUBO EMT 1/2" Y BANDEJA.</t>
  </si>
  <si>
    <t>UE-A104, CIRCUITO P1CH-02,04, CABLE 2#12+1#14TAWG-CU THHN, EN TUBO EMT 1/2" Y BANDEJA.</t>
  </si>
  <si>
    <t>UE-R103, CIRCUITO P1CH-06,08, CABLE 2#12+1#14TAWG-CU THHN, EN TUBO EMT 1/2" Y BANDEJA.</t>
  </si>
  <si>
    <t>UE-A105, CIRCUITO P1CH-10,12, CABLE 2#12+1#14TAWG-CU THHN, EN TUBO EMT 1/2" Y BANDEJA.</t>
  </si>
  <si>
    <t>UE-A106, CIRCUITO P1CH-13,15, CABLE 2#12+1#14TAWG-CU THHN, EN TUBO EMT 1/2" Y BANDEJA.</t>
  </si>
  <si>
    <t>UE-A107, CIRCUITO P1CH-17,19, CABLE 2#12+1#14TAWG-CU THHN, EN TUBO EMT 1/2" Y BANDEJA.</t>
  </si>
  <si>
    <t>UE-O120, CIRCUITO P1CH-21,23, CABLE 2#12+1#14TAWG-CU THHN, EN TUBO EMT 1/2" Y BANDEJA.</t>
  </si>
  <si>
    <t>UE-O121, CIRCUITO P1CH-37,39, CABLE 2#12+1#14TAWG-CU THHN, EN TUBO EMT 1/2" Y BANDEJA.</t>
  </si>
  <si>
    <t>UE-O122, CIRCUITO P1CH-38,40, CABLE 2#12+1#14TAWG-CU THHN, EN TUBO EMT 1/2" Y BANDEJA.</t>
  </si>
  <si>
    <t>UE-A110, CIRCUITO P1CH-14,16, CABLE 2#12+1#14TAWG-CU THHN, EN TUBO EMT 1/2" Y BANDEJA.</t>
  </si>
  <si>
    <t>UE-A111, CIRCUITO P1CH-18,20, CABLE 2#12+1#14TAWG-CU THHN, EN TUBO EMT 1/2" Y BANDEJA.</t>
  </si>
  <si>
    <t>UE-A112, CIRCUITO P1CH-22,24, CABLE 2#12+1#14TAWG-CU THHN, EN TUBO EMT 1/2" Y BANDEJA.</t>
  </si>
  <si>
    <t>UE-A113, CIRCUITO P1CH-25,27, CABLE 2#12+1#14TAWG-CU THHN, EN TUBO EMT 1/2" Y BANDEJA.</t>
  </si>
  <si>
    <t>UE-A114, CIRCUITO P1CH-29,31, CABLE 2#12+1#14TAWG-CU THHN, EN TUBO EMT 1/2" Y BANDEJA.</t>
  </si>
  <si>
    <t>UE-A115, CIRCUITO P1CH-33,35, CABLE 2#12+1#14TAWG-CU THHN, EN TUBO EMT 1/2" Y BANDEJA.</t>
  </si>
  <si>
    <t>UE-A116, CIRCUITO P1CH-26,28, CABLE 2#12+1#14TAWG-CU THHN, EN TUBO EMT 1/2" Y BANDEJA.</t>
  </si>
  <si>
    <t>UE-A117, CIRCUITO P1CH-30,32, CABLE 2#12+1#14TAWG-CU THHN, EN TUBO EMT 1/2" Y BANDEJA.</t>
  </si>
  <si>
    <t>UE-R104, CIRCUITO P1CH-34,36, CABLE 2#12+1#14TAWG-CU THHN, EN TUBO EMT 1/2" Y BANDEJA.</t>
  </si>
  <si>
    <t>UE-B101, CIRCUITO P1AH-01,03, CABLE 2#12+1#14TAWG-CU THHN, EN TUBO EMT 1/2" Y BANDEJA.</t>
  </si>
  <si>
    <t>UE-B102, CIRCUITO P1AH-05,07, CABLE 2#12+1#14TAWG-CU THHN, EN TUBO EMT 1/2" Y BANDEJA.</t>
  </si>
  <si>
    <t>UE-B103, CIRCUITO P1AH-09,11, CABLE 2#12+1#14TAWG-CU THHN, EN TUBO EMT 1/2" Y BANDEJA.</t>
  </si>
  <si>
    <t>UE-B104, CIRCUITO P1AH-02,04, CABLE 2#12+1#14TAWG-CU THHN, EN TUBO EMT 1/2" Y BANDEJA.</t>
  </si>
  <si>
    <t>UE-B105, CIRCUITO P1AH-06,08, CABLE 2#12+1#14TAWG-CU THHN, EN TUBO EMT 1/2" Y BANDEJA.</t>
  </si>
  <si>
    <t>UE-B106, CIRCUITO P1AH-10,12, CABLE 2#12+1#14TAWG-CU THHN, EN TUBO EMT 1/2" Y BANDEJA.</t>
  </si>
  <si>
    <t>UE-R101, CIRCUITO P1AH-13,15, CABLE 2#12+1#14TAWG-CU THHN, EN TUBO EMT 1/2" Y BANDEJA.</t>
  </si>
  <si>
    <t>UE-B110, CIRCUITO P1AH-17,19, CABLE 2#12+1#14TAWG-CU THHN, EN TUBO EMT 1/2" Y BANDEJA.</t>
  </si>
  <si>
    <t>UE-B111, CIRCUITO P1AH-21,23, CABLE 2#12+1#14TAWG-CU THHN, EN TUBO EMT 1/2" Y BANDEJA.</t>
  </si>
  <si>
    <t>UE-B112, CIRCUITO P1AH-14,16, CABLE 2#12+1#14TAWG-CU THHN, EN TUBO EMT 1/2" Y BANDEJA.</t>
  </si>
  <si>
    <t>UE-R102, CIRCUITO P1AH-18,20, CABLE 2#12+1#14TAWG-CU THHN, EN TUBO EMT 1/2" Y BANDEJA.</t>
  </si>
  <si>
    <t>UE-B113, CIRCUITO P1AH-22,24, CABLE 2#12+1#14TAWG-CU THHN, EN TUBO EMT 1/2" Y BANDEJA.</t>
  </si>
  <si>
    <t>UE-B114, CIRCUITO P1AH-25,27, CABLE 2#12+1#14TAWG-CU THHN, EN TUBO EMT 1/2" Y BANDEJA.</t>
  </si>
  <si>
    <t>UE-B115, CIRCUITO P1AH-29,31, CABLE 2#12+1#14TAWG-CU THHN, EN TUBO EMT 1/2" Y BANDEJA.</t>
  </si>
  <si>
    <t>UE-B117, CIRCUITO P1AH-62,64, CABLE 2#12+1#14TAWG-CU THHN, EN TUBO EMT 1/2" Y BANDEJA.</t>
  </si>
  <si>
    <t>UE-B116, CIRCUITO P1AH-33,35, CABLE 2#12+1#14TAWG-CU THHN, EN TUBO EMT 1/2" Y BANDEJA.</t>
  </si>
  <si>
    <t>UE-B120, CIRCUITO P1AH-26,28, CABLE 2#12+1#14TAWG-CU THHN, EN TUBO EMT 1/2" Y BANDEJA.</t>
  </si>
  <si>
    <t>UE-B121, CIRCUITO P1AH-30,32, CABLE 2#12+1#14TAWG-CU THHN, EN TUBO EMT 1/2" Y BANDEJA.</t>
  </si>
  <si>
    <t>UE-B122, CIRCUITO P1AH-34,36, CABLE 2#12+1#14TAWG-CU THHN, EN TUBO EMT 1/2" Y BANDEJA.</t>
  </si>
  <si>
    <t>UE-B124, CIRCUITO P1AH-65,67, CABLE 2#12+1#14TAWG-CU THHN, EN TUBO EMT 1/2" Y BANDEJA.</t>
  </si>
  <si>
    <t>UE-B123, CIRCUITO P1AH-37,39, CABLE 2#12+1#14TAWG-CU THHN, EN TUBO EMT 1/2" Y BANDEJA.</t>
  </si>
  <si>
    <t>UE-O101, CIRCUITO P1AH-41,43, CABLE 2#12+1#14TAWG-CU THHN, EN TUBO EMT 1/2" Y BANDEJA.</t>
  </si>
  <si>
    <t>UE-O102, CIRCUITO P1AH-45,47, CABLE 2#12+1#14TAWG-CU THHN, EN TUBO EMT 1/2" Y BANDEJA.</t>
  </si>
  <si>
    <t>UE-O103, CIRCUITO P1AH-38,40, CABLE 2#12+1#14TAWG-CU THHN, EN TUBO EMT 1/2" Y BANDEJA.</t>
  </si>
  <si>
    <t>UE-O104, CIRCUITO P1AH-42,44, CABLE 2#12+1#14TAWG-CU THHN, EN TUBO EMT 1/2" Y BANDEJA.</t>
  </si>
  <si>
    <t>UE-O105, CIRCUITO P1AH-46,48, CABLE 2#12+1#14TAWG-CU THHN, EN TUBO EMT 1/2" Y BANDEJA.</t>
  </si>
  <si>
    <t>UE-O106, CIRCUITO P1AH-49,51, CABLE 2#12+1#14TAWG-CU THHN, EN TUBO EMT 1/2" Y BANDEJA.</t>
  </si>
  <si>
    <t>UE-O107, CIRCUITO P1AH-53,55, CABLE 2#12+1#14TAWG-CU THHN, EN TUBO EMT 1/2" Y BANDEJA.</t>
  </si>
  <si>
    <t>UE-O108, CIRCUITO P1AH-57,59, CABLE 2#12+1#14TAWG-CU THHN, EN TUBO EMT 1/2" Y BANDEJA.</t>
  </si>
  <si>
    <t>UE-O109, CIRCUITO P1AH-50,52, CABLE 2#12+1#14TAWG-CU THHN, EN TUBO EMT 1/2" Y BANDEJA.</t>
  </si>
  <si>
    <t>UE-O110, CIRCUITO P1AH-54,56, CABLE 2#12+1#14TAWG-CU THHN, EN TUBO EMT 1/2" Y BANDEJA.</t>
  </si>
  <si>
    <t>UE-O111, CIRCUITO P1AH-58,60, CABLE 2#12+1#14TAWG-CU THHN, EN TUBO EMT 1/2" Y BANDEJA.</t>
  </si>
  <si>
    <t>UE-O112, CIRCUITO P1AH-61,63, CABLE 2#12+1#14TAWG-CU THHN, EN TUBO EMT 1/2" Y BANDEJA.</t>
  </si>
  <si>
    <t>UE-C101, CIRCUITO P1CBH-01,03, CABLE 2#12+1#14TAWG-CU THHN, EN TUBO EMT 1/2" Y BANDEJA.</t>
  </si>
  <si>
    <t>UE-C102, CIRCUITO P1CBH-05,07, CABLE 2#12+1#14TAWG-CU THHN, EN TUBO EMT 1/2" Y BANDEJA.</t>
  </si>
  <si>
    <t>UE-C103, CIRCUITO P1CBH-09,11, CABLE 2#12+1#14TAWG-CU THHN, EN TUBO EMT 1/2" Y BANDEJA.</t>
  </si>
  <si>
    <t>UE-C104, CIRCUITO P1CBH-02,04, CABLE 2#12+1#14TAWG-CU THHN, EN TUBO EMT 1/2" Y BANDEJA.</t>
  </si>
  <si>
    <t>UE-C105, CIRCUITO P1CBH-06,08, CABLE 2#12+1#14TAWG-CU THHN, EN TUBO EMT 1/2" Y BANDEJA.</t>
  </si>
  <si>
    <t>UE-C106, CIRCUITO P1CBH-10,12, CABLE 2#12+1#14TAWG-CU THHN, EN TUBO EMT 1/2" Y BANDEJA.</t>
  </si>
  <si>
    <t>UE-C107, CIRCUITO P1CBH-13,15, CABLE 2#12+1#14TAWG-CU THHN, EN TUBO EMT 1/2" Y BANDEJA.</t>
  </si>
  <si>
    <t>UE-C108, CIRCUITO P1CBH-17,19, CABLE 2#12+1#14TAWG-CU THHN, EN TUBO EMT 1/2" Y BANDEJA.</t>
  </si>
  <si>
    <t>UE-C109, CIRCUITO P1CBH-21,23, CABLE 2#12+1#14TAWG-CU THHN, EN TUBO EMT 1/2" Y BANDEJA.</t>
  </si>
  <si>
    <t>UE-C110, CIRCUITO P1CBH-14,16, CABLE 2#12+1#14TAWG-CU THHN, EN TUBO EMT 1/2" Y BANDEJA.</t>
  </si>
  <si>
    <t>UE-C111, CIRCUITO P1CBH-18,20, CABLE 2#12+1#14TAWG-CU THHN, EN TUBO EMT 1/2" Y BANDEJA.</t>
  </si>
  <si>
    <t>UE-A201, CIRCUITO P2CH-01,03, CABLE 2#12+1#14TAWG-CU THHN, EN TUBO EMT 1/2" Y BANDEJA.</t>
  </si>
  <si>
    <t>UE-A202, CIRCUITO P2CH-05,07, CABLE 2#12+1#14TAWG-CU THHN, EN TUBO EMT 1/2" Y BANDEJA.</t>
  </si>
  <si>
    <t>UE-A203, CIRCUITO P2CH-09,11, CABLE 2#12+1#14TAWG-CU THHN, EN TUBO EMT 1/2" Y BANDEJA.</t>
  </si>
  <si>
    <t>UE-R203, CIRCUITO P2CH-02,04, CABLE 2#12+1#14TAWG-CU THHN, EN TUBO EMT 1/2" Y BANDEJA.</t>
  </si>
  <si>
    <t>UE-A204, CIRCUITO P2CH-34,36, CABLE 2#12+1#14TAWG-CU THHN, EN TUBO EMT 1/2" Y BANDEJA.</t>
  </si>
  <si>
    <t>UE-A205, CIRCUITO P2CH-06,08, CABLE 2#12+1#14TAWG-CU THHN, EN TUBO EMT 1/2" Y BANDEJA.</t>
  </si>
  <si>
    <t>UE-A209, CIRCUITO P2CH-21,23, CABLE 2#12+1#14TAWG-CU THHN, EN TUBO EMT 1/2" Y BANDEJA.</t>
  </si>
  <si>
    <t>UE-A206, CIRCUITO P2CH-10,12, CABLE 2#12+1#14TAWG-CU THHN, EN TUBO EMT 1/2" Y BANDEJA.</t>
  </si>
  <si>
    <t>UE-A207, CIRCUITO P2CH-13,15, CABLE 2#12+1#14TAWG-CU THHN, EN TUBO EMT 1/2" Y BANDEJA.</t>
  </si>
  <si>
    <t>UE-A208, CIRCUITO P2CH-17,19, CABLE 2#12+1#14TAWG-CU THHN, EN TUBO EMT 1/2" Y BANDEJA.</t>
  </si>
  <si>
    <t>UE-A215, CIRCUITO P2CH-37,39, CABLE 2#12+1#14TAWG-CU THHN, EN TUBO EMT 1/2" Y BANDEJA.</t>
  </si>
  <si>
    <t>UE-A210, CIRCUITO P2CH-14,16, CABLE 2#12+1#14TAWG-CU THHN, EN TUBO EMT 1/2" Y BANDEJA.</t>
  </si>
  <si>
    <t>UE-A211, CIRCUITO P2CH-18,20, CABLE 2#12+1#14TAWG-CU THHN, EN TUBO EMT 1/2" Y BANDEJA.</t>
  </si>
  <si>
    <t>UE-A212, CIRCUITO P2CH-22,24, CABLE 2#12+1#14TAWG-CU THHN, EN TUBO EMT 1/2" Y BANDEJA.</t>
  </si>
  <si>
    <t>UE-A213, CIRCUITO P2CH-25,27, CABLE 2#12+1#14TAWG-CU THHN, EN TUBO EMT 1/2" Y BANDEJA.</t>
  </si>
  <si>
    <t>UE-A214, CIRCUITO P2CH-29,31, CABLE 2#12+1#14TAWG-CU THHN, EN TUBO EMT 1/2" Y BANDEJA.</t>
  </si>
  <si>
    <t>UE-0206, CIRCUITO P2CH-33,35, CABLE 2#12+1#14TAWG-CU THHN, EN TUBO EMT 1/2" Y BANDEJA.</t>
  </si>
  <si>
    <t>UE-A218, CIRCUITO P2CH-26,28, CABLE 2#12+1#14TAWG-CU THHN, EN TUBO EMT 1/2" Y BANDEJA.</t>
  </si>
  <si>
    <t>UE-A219, CIRCUITO P2CH-30,32, CABLE 2#12+1#14TAWG-CU THHN, EN TUBO EMT 1/2" Y BANDEJA.</t>
  </si>
  <si>
    <t>UE-B201, CIRCUITO P2AH-01,03, CABLE 2#12+1#14TAWG-CU THHN, EN TUBO EMT 1/2" Y BANDEJA.</t>
  </si>
  <si>
    <t>UE-B202, CIRCUITO P2AH-05,07, CABLE 2#12+1#14TAWG-CU THHN, EN TUBO EMT 1/2" Y BANDEJA.</t>
  </si>
  <si>
    <t>UE-B203, CIRCUITO P2AH-09,11, CABLE 2#12+1#14TAWG-CU THHN, EN TUBO EMT 1/2" Y BANDEJA.</t>
  </si>
  <si>
    <t>UE-B204, CIRCUITO P2AH-02,04, CABLE 2#12+1#14TAWG-CU THHN, EN TUBO EMT 1/2" Y BANDEJA.</t>
  </si>
  <si>
    <t>UE-O201, CIRCUITO P2AH-06,08, CABLE 2#12+1#14TAWG-CU THHN, EN TUBO EMT 1/2" Y BANDEJA.</t>
  </si>
  <si>
    <t>UE-B205, CIRCUITO P2AH-10,12, CABLE 2#12+1#14TAWG-CU THHN, EN TUBO EMT 1/2" Y BANDEJA.</t>
  </si>
  <si>
    <t>UE-B206, CIRCUITO P2AH-13,15, CABLE 2#12+1#14TAWG-CU THHN, EN TUBO EMT 1/2" Y BANDEJA.</t>
  </si>
  <si>
    <t>UE-B207, CIRCUITO P2AH-17,19, CABLE 2#12+1#14TAWG-CU THHN, EN TUBO EMT 1/2" Y BANDEJA.</t>
  </si>
  <si>
    <t>UE-B208, CIRCUITO P2AH-21,23, CABLE 2#12+1#14TAWG-CU THHN, EN TUBO EMT 1/2" Y BANDEJA.</t>
  </si>
  <si>
    <t>UE-O202, CIRCUITO P2AH-14,16, CABLE 2#12+1#14TAWG-CU THHN, EN TUBO EMT 1/2" Y BANDEJA.</t>
  </si>
  <si>
    <t>UE-O203, CIRCUITO P2AH-38,40, CABLE 2#12+1#14TAWG-CU THHN, EN TUBO EMT 1/2" Y BANDEJA.</t>
  </si>
  <si>
    <t>UE-O204, CIRCUITO P2AH-42,44, CABLE 2#12+1#14TAWG-CU THHN, EN TUBO EMT 1/2" Y BANDEJA.</t>
  </si>
  <si>
    <t>UE-O205, CIRCUITO P2AH-46,48, CABLE 2#12+1#14TAWG-CU THHN, EN TUBO EMT 1/2" Y BANDEJA.</t>
  </si>
  <si>
    <t>UE-B209, CIRCUITO P2AH-18,20, CABLE 2#12+1#14TAWG-CU THHN, EN TUBO EMT 1/2" Y BANDEJA.</t>
  </si>
  <si>
    <t>UE-B210, CIRCUITO P2AH-22,24, CABLE 2#12+1#14TAWG-CU THHN, EN TUBO EMT 1/2" Y BANDEJA.</t>
  </si>
  <si>
    <t>UE-B211, CIRCUITO P2AH-25,27, CABLE 2#12+1#14TAWG-CU THHN, EN TUBO EMT 1/2" Y BANDEJA.</t>
  </si>
  <si>
    <t>UE-B212, CIRCUITO P2AH-29,31, CABLE 2#12+1#14TAWG-CU THHN, EN TUBO EMT 1/2" Y BANDEJA.</t>
  </si>
  <si>
    <t>UE-B213, CIRCUITO P2AH-33,35, CABLE 2#12+1#14TAWG-CU THHN, EN TUBO EMT 1/2" Y BANDEJA.</t>
  </si>
  <si>
    <t>UE-B214, CIRCUITO P2AH-26,28, CABLE 2#12+1#14TAWG-CU THHN, EN TUBO EMT 1/2" Y BANDEJA.</t>
  </si>
  <si>
    <t>UE-B220, CIRCUITO P2AH-30,32, CABLE 2#12+1#14TAWG-CU THHN, EN TUBO EMT 1/2" Y BANDEJA.</t>
  </si>
  <si>
    <t>UE-B221, CIRCUITO P2AH-34,36, CABLE 2#12+1#14TAWG-CU THHN, EN TUBO EMT 1/2" Y BANDEJA.</t>
  </si>
  <si>
    <t>UE-B222, CIRCUITO P2AH-37,39, CABLE 2#12+1#14TAWG-CU THHN, EN TUBO EMT 1/2" Y BANDEJA.</t>
  </si>
  <si>
    <t>UE-B223, CIRCUITO P2AH-41,43, CABLE 2#12+1#14TAWG-CU THHN, EN TUBO EMT 1/2" Y BANDEJA.</t>
  </si>
  <si>
    <t>UE-B224, CIRCUITO P2AH-49,51, CABLE 2#12+1#14TAWG-CU THHN, EN TUBO EMT 1/2" Y BANDEJA.</t>
  </si>
  <si>
    <t>UE-R201, CIRCUITO P2AH-45,47, CABLE 2#12+1#14TAWG-CU THHN, EN TUBO EMT 1/2" Y BANDEJA.</t>
  </si>
  <si>
    <t>UE-C201, CIRCUITO P2BH-01,03, CABLE 2#12+1#14TAWG-CU THHN, EN TUBO EMT 1/2" Y BANDEJA.</t>
  </si>
  <si>
    <t>UE-C202, CIRCUITO P2BH-05,07, CABLE 2#12+1#14TAWG-CU THHN, EN TUBO EMT 1/2" Y BANDEJA.</t>
  </si>
  <si>
    <t>UE-C203, CIRCUITO P2BH-09,11, CABLE 2#12+1#14TAWG-CU THHN, EN TUBO EMT 1/2" Y BANDEJA.</t>
  </si>
  <si>
    <t>UE-C204, CIRCUITO P2BH-02,04, CABLE 2#12+1#14TAWG-CU THHN, EN TUBO EMT 1/2" Y BANDEJA.</t>
  </si>
  <si>
    <t>UE-C205, CIRCUITO P2BH-06,08, CABLE 2#12+1#14TAWG-CU THHN, EN TUBO EMT 1/2" Y BANDEJA.</t>
  </si>
  <si>
    <t>UE-C206, CIRCUITO P2BH-10,12, CABLE 2#12+1#14TAWG-CU THHN, EN TUBO EMT 1/2" Y BANDEJA.</t>
  </si>
  <si>
    <t>UE-C207, CIRCUITO P2BH-13,15, CABLE 2#12+1#14TAWG-CU THHN, EN TUBO EMT 1/2" Y BANDEJA.</t>
  </si>
  <si>
    <t>UE-C208, CIRCUITO P2BH-17,19, CABLE 2#12+1#14TAWG-CU THHN, EN TUBO EMT 1/2" Y BANDEJA.</t>
  </si>
  <si>
    <t>UE-C209, CIRCUITO P2BH-21,23, CABLE 2#12+1#14TAWG-CU THHN, EN TUBO EMT 1/2" Y BANDEJA.</t>
  </si>
  <si>
    <t>UE-C210, CIRCUITO P2BH-14,16, CABLE 2#12+1#14TAWG-CU THHN, EN TUBO EMT 1/2" Y BANDEJA.</t>
  </si>
  <si>
    <t>UE-C211, CIRCUITO P2BH-18,20, CABLE 2#12+1#14TAWG-CU THHN, EN TUBO EMT 1/2" Y BANDEJA.</t>
  </si>
  <si>
    <t>UE-C212, CIRCUITO P2BH-22,24, CABLE 2#12+1#14TAWG-CU THHN, EN TUBO EMT 1/2" Y BANDEJA.</t>
  </si>
  <si>
    <t>UE-C213, CIRCUITO P2BH-25,27, CABLE 2#12+1#14TAWG-CU THHN, EN TUBO EMT 1/2" Y BANDEJA.</t>
  </si>
  <si>
    <t>UE-C214, CIRCUITO P2BH-29,31, CABLE 2#12+1#14TAWG-CU THHN, EN TUBO EMT 1/2" Y BANDEJA.</t>
  </si>
  <si>
    <t>UE-C215, CIRCUITO P2BH-33,35, CABLE 2#12+1#14TAWG-CU THHN, EN TUBO EMT 1/2" Y BANDEJA.</t>
  </si>
  <si>
    <t>UE-C216, CIRCUITO P2BH-26,28, CABLE 2#12+1#14TAWG-CU THHN, EN TUBO EMT 1/2" Y BANDEJA.</t>
  </si>
  <si>
    <t>UE-C217, CIRCUITO P2BH-30,32, CABLE 2#12+1#14TAWG-CU THHN, EN TUBO EMT 1/2" Y BANDEJA.</t>
  </si>
  <si>
    <t>UE-C218, CIRCUITO P2BH-34,36, CABLE 2#12+1#14TAWG-CU THHN, EN TUBO EMT 1/2" Y BANDEJA.</t>
  </si>
  <si>
    <t>UE-C219, CIRCUITO P2BH-37,39, CABLE 2#12+1#14TAWG-CU THHN, EN TUBO EMT 1/2" Y BANDEJA.</t>
  </si>
  <si>
    <t>UE-C220, CIRCUITO P2BH-41,43, CABLE 2#12+1#14TAWG-CU THHN, EN TUBO EMT 1/2" Y BANDEJA.</t>
  </si>
  <si>
    <t>UE-C221, CIRCUITO P2BH-45,47, CABLE 2#12+1#14TAWG-CU THHN, EN TUBO EMT 1/2" Y BANDEJA.</t>
  </si>
  <si>
    <t>UE-C222, CIRCUITO P2BH-38,40, CABLE 2#12+1#14TAWG-CU THHN, EN TUBO EMT 1/2" Y BANDEJA.</t>
  </si>
  <si>
    <t>UE-C223, CIRCUITO P2BH-42,44, CABLE 2#12+1#14TAWG-CU THHN, EN TUBO EMT 1/2" Y BANDEJA.</t>
  </si>
  <si>
    <t>UE-C224, CIRCUITO P2BH-46,48, CABLE 2#12+1#14TAWG-CU THHN, EN TUBO EMT 1/2" Y BANDEJA.</t>
  </si>
  <si>
    <t>UE-C225, CIRCUITO P2BH-49,51, CABLE 2#12+1#14TAWG-CU THHN, EN TUBO EMT 1/2" Y BANDEJA.</t>
  </si>
  <si>
    <t>UE-R202, CIRCUITO P2BH-53,55, CABLE 2#12+1#14TAWG-CU THHN, EN TUBO EMT 1/2" Y BANDEJA.</t>
  </si>
  <si>
    <t>UE-C226, CIRCUITO P3CH-57,59, CABLE 2#12+1#14TAWG-CU THHN, EN TUBO EMT 1/2" Y BANDEJA.</t>
  </si>
  <si>
    <t>UE-C227, CIRCUITO P2BH-50,52, CABLE 2#12+1#14TAWG-CU THHN, EN TUBO EMT 1/2" Y BANDEJA.</t>
  </si>
  <si>
    <t>UE-C301, CIRCUITO P3OA-01,03, CABLE 2#12+1#14TAWG-CU THHN, EN TUBO EMT 1/2" Y BANDEJA.</t>
  </si>
  <si>
    <t>UE-C302, CIRCUITO P3OA-01,03, CABLE 2#12+1#14TAWG-CU THHN, EN TUBO EMT 1/2" Y BANDEJA.</t>
  </si>
  <si>
    <t>UE-C303, CIRCUITO P3OA-05,07, CABLE 2#12+1#14TAWG-CU THHN, EN TUBO EMT 1/2" Y BANDEJA.</t>
  </si>
  <si>
    <t>UE-C304, CIRCUITO P3OA-05,07, CABLE 2#12+1#14TAWG-CU THHN, EN TUBO EMT 1/2" Y BANDEJA.</t>
  </si>
  <si>
    <t>UE-C305, CIRCUITO P3OA-09,11, CABLE 2#12+1#14TAWG-CU THHN, EN TUBO EMT 1/2" Y BANDEJA.</t>
  </si>
  <si>
    <t>UE-C307, CIRCUITO P3OA-42,44, CABLE 2#12+1#14TAWG-CU THHN, EN TUBO EMT 1/2" Y BANDEJA.</t>
  </si>
  <si>
    <t>UE-C308, CIRCUITO P3OA-42,44, CABLE 2#12+1#14TAWG-CU THHN, EN TUBO EMT 1/2" Y BANDEJA.</t>
  </si>
  <si>
    <t>UE-C309, CIRCUITO P3OA-41,43, CABLE 2#12+1#14TAWG-CU THHN, EN TUBO EMT 1/2" Y BANDEJA.</t>
  </si>
  <si>
    <t>UE-C310, CIRCUITO P3OA-41,43, CABLE 2#12+1#14TAWG-CU THHN, EN TUBO EMT 1/2" Y BANDEJA.</t>
  </si>
  <si>
    <t>UE-O301, CIRCUITO P3OA-06,08, CABLE 2#12+1#14TAWG-CU THHN, EN TUBO EMT 1/2" Y BANDEJA.</t>
  </si>
  <si>
    <t>UE-O302, CIRCUITO P3OA-10,12, CABLE 2#12+1#14TAWG-CU THHN, EN TUBO EMT 1/2" Y BANDEJA.</t>
  </si>
  <si>
    <t>UE-O303, CIRCUITO P3OA-13,15, CABLE 2#12+1#14TAWG-CU THHN, EN TUBO EMT 1/2" Y BANDEJA.</t>
  </si>
  <si>
    <t>UE-O304, CIRCUITO P3OA-13,15, CABLE 2#12+1#14TAWG-CU THHN, EN TUBO EMT 1/2" Y BANDEJA.</t>
  </si>
  <si>
    <t>UE-O305, CIRCUITO P3OA-17,19, CABLE 2#12+1#14TAWG-CU THHN, EN TUBO EMT 1/2" Y BANDEJA.</t>
  </si>
  <si>
    <t>UE-O306, CIRCUITO P3OA-21,23, CABLE 2#12+1#14TAWG-CU THHN, EN TUBO EMT 1/2" Y BANDEJA.</t>
  </si>
  <si>
    <t>UE-O307, CIRCUITO P3OA-14,16, CABLE 2#12+1#14TAWG-CU THHN, EN TUBO EMT 1/2" Y BANDEJA.</t>
  </si>
  <si>
    <t>UE-O308, CIRCUITO P3OA-18,20, CABLE 2#12+1#14TAWG-CU THHN, EN TUBO EMT 1/2" Y BANDEJA.</t>
  </si>
  <si>
    <t>UE-O309, CIRCUITO P3OA-22,24, CABLE 2#12+1#14TAWG-CU THHN, EN TUBO EMT 1/2" Y BANDEJA.</t>
  </si>
  <si>
    <t>UE-O310, CIRCUITO P3OA-25,27, CABLE 2#12+1#14TAWG-CU THHN, EN TUBO EMT 1/2" Y BANDEJA.</t>
  </si>
  <si>
    <t>UE-O311, CIRCUITO P3OA-29,31, CABLE 2#12+1#14TAWG-CU THHN, EN TUBO EMT 1/2" Y BANDEJA.</t>
  </si>
  <si>
    <t>UE-O312, CIRCUITO P3OA-33,35, CABLE 2#12+1#14TAWG-CU THHN, EN TUBO EMT 1/2" Y BANDEJA.</t>
  </si>
  <si>
    <t>UE-O313, CIRCUITO P3OA-26,28, CABLE 2#12+1#14TAWG-CU THHN, EN TUBO EMT 1/2" Y BANDEJA.</t>
  </si>
  <si>
    <t>UE-C314, CIRCUITO P3OA-30,32, CABLE 2#12+1#14TAWG-CU THHN, EN TUBO EMT 1/2" Y BANDEJA.</t>
  </si>
  <si>
    <t>UE-C315, CIRCUITO P3OA-34,36, CABLE 2#12+1#14TAWG-CU THHN, EN TUBO EMT 1/2" Y BANDEJA.</t>
  </si>
  <si>
    <t>UE-C316, CIRCUITO P3OA-37,39, CABLE 2#12+1#14TAWG-CU THHN, EN TUBO EMT 1/2" Y BANDEJA.</t>
  </si>
  <si>
    <t>UE-C317, CIRCUITO P3OA-38,40, CABLE 2#12+1#14TAWG-CU THHN, EN TUBO EMT 1/2" Y BANDEJA.</t>
  </si>
  <si>
    <t>UE-L301, CIRCUITO P3L7-02,04, CABLE 2#12+1#14TAWG-CU THHN, EN TUBO EMT 1/2" Y BANDEJA.</t>
  </si>
  <si>
    <t>UE-L302, CIRCUITO P3L8-02,04, CABLE 2#12+1#14TAWG-CU THHN, EN TUBO EMT 1/2" Y BANDEJA.</t>
  </si>
  <si>
    <t>UE-L303, CIRCUITO P3L10-02,04, CABLE 2#12+1#14TAWG-CU THHN, EN TUBO EMT 1/2" Y BANDEJA.</t>
  </si>
  <si>
    <t>UE-C320, CIRCUITO P3LVIP-02,04, CABLE 2#12+1#14TAWG-CU THHN, EN TUBO EMT 1/2" Y BANDEJA.</t>
  </si>
  <si>
    <t>UE-C321, CIRCUITO P3LVIP-06,08, CABLE 2#12+1#14TAWG-CU THHN, EN TUBO EMT 1/2" Y BANDEJA.</t>
  </si>
  <si>
    <t>UE-C322, CIRCUITO P3BH-01,03, CABLE 2#12+1#14TAWG-CU THHN, EN TUBO EMT 1/2" Y BANDEJA.</t>
  </si>
  <si>
    <t>UE-C323, CIRCUITO P3BH-05,07, CABLE 2#12+1#14TAWG-CU THHN, EN TUBO EMT 1/2" Y BANDEJA.</t>
  </si>
  <si>
    <t>UE-C324, CIRCUITO P3BH-09,11, CABLE 2#12+1#14TAWG-CU THHN, EN TUBO EMT 1/2" Y BANDEJA.</t>
  </si>
  <si>
    <t>UE-C325, CIRCUITO P3L6-02,04, CABLE 2#12+1#14TAWG-CU THHN, EN TUBO EMT 1/2" Y BANDEJA.</t>
  </si>
  <si>
    <t>UE-C326, CIRCUITO P3BH-09,11, CABLE 2#12+1#14TAWG-CU THHN, EN TUBO EMT 1/2" Y BANDEJA.</t>
  </si>
  <si>
    <t>UE-L306, CIRCUITO P3L2-02,04, CABLE 2#12+1#14TAWG-CU THHN, EN TUBO EMT 1/2" Y BANDEJA.</t>
  </si>
  <si>
    <t>UE-L307, CIRCUITO P3L3-02,04, CABLE 2#12+1#14TAWG-CU THHN, EN TUBO EMT 1/2" Y BANDEJA.</t>
  </si>
  <si>
    <t>UE-L308, CIRCUITO P3L4-02,04, CABLE 2#12+1#14TAWG-CU THHN, EN TUBO EMT 1/2" Y BANDEJA.</t>
  </si>
  <si>
    <t>UE-L309, CIRCUITO P3L5-02,04, CABLE 2#12+1#14TAWG-CU THHN, EN TUBO EMT 1/2" Y BANDEJA.</t>
  </si>
  <si>
    <t>UE-C330, CIRCUITO P3BH-02,04, CABLE 2#12+1#14TAWG-CU THHN, EN TUBO EMT 1/2" Y BANDEJA.</t>
  </si>
  <si>
    <t>UE-C331, CIRCUITO P3BH-06,08, CABLE 2#12+1#14TAWG-CU THHN, EN TUBO EMT 1/2" Y BANDEJA.</t>
  </si>
  <si>
    <t>UE-C332, CIRCUITO P3BH-06,08, CABLE 2#12+1#14TAWG-CU THHN, EN TUBO EMT 1/2" Y BANDEJA.</t>
  </si>
  <si>
    <t>UE-C333, CIRCUITO P3BH-06,08, CABLE 2#12+1#14TAWG-CU THHN, EN TUBO EMT 1/2" Y BANDEJA.</t>
  </si>
  <si>
    <t>UE-C334, CIRCUITO P3BH-06,08, CABLE 2#12+1#14TAWG-CU THHN, EN TUBO EMT 1/2" Y BANDEJA.</t>
  </si>
  <si>
    <t>UE-C335, CIRCUITO P3BH-06,08, CABLE 2#12+1#14TAWG-CU THHN, EN TUBO EMT 1/2" Y BANDEJA.</t>
  </si>
  <si>
    <t>UE-C336, CIRCUITO P3BH-06,08, CABLE 2#12+1#14TAWG-CU THHN, EN TUBO EMT 1/2" Y BANDEJA.</t>
  </si>
  <si>
    <t>UE-C337, CIRCUITO P3BH-10,12, CABLE 2#12+1#14TAWG-CU THHN, EN TUBO EMT 1/2" Y BANDEJA.</t>
  </si>
  <si>
    <t>UE-C338, CIRCUITO P3BH-10,12, CABLE 2#12+1#14TAWG-CU THHN, EN TUBO EMT 1/2" Y BANDEJA.</t>
  </si>
  <si>
    <t>UE-C339, CIRCUITO P3BH-10,12, CABLE 2#12+1#14TAWG-CU THHN, EN TUBO EMT 1/2" Y BANDEJA.</t>
  </si>
  <si>
    <t>UE-C340, CIRCUITO P3AH-14,16, CABLE 2#12+1#14TAWG-CU THHN, EN TUBO EMT 1/2" Y BANDEJA.</t>
  </si>
  <si>
    <t>UE-C341, CIRCUITO P3AH-18,20, CABLE 2#12+1#14TAWG-CU THHN, EN TUBO EMT 1/2" Y BANDEJA.</t>
  </si>
  <si>
    <t>UE-C342, CIRCUITO P3AH-22,24, CABLE 2#12+1#14TAWG-CU THHN, EN TUBO EMT 1/2" Y BANDEJA.</t>
  </si>
  <si>
    <t>UE-C343, CIRCUITO P3AH-25,27, CABLE 2#12+1#14TAWG-CU THHN, EN TUBO EMT 1/2" Y BANDEJA.</t>
  </si>
  <si>
    <t>UE-C345, CIRCUITO P3AH-33,35, CABLE 2#12+1#14TAWG-CU THHN, EN TUBO EMT 1/2" Y BANDEJA.</t>
  </si>
  <si>
    <t>UE-C344, CIRCUITO P3AH-29,31, CABLE 2#12+1#14TAWG-CU THHN, EN TUBO EMT 1/2" Y BANDEJA.</t>
  </si>
  <si>
    <t>UE-C346, CIRCUITO P3CH-25,27, CABLE 2#12+1#14TAWG-CU THHN, EN TUBO EMT 1/2" Y BANDEJA.</t>
  </si>
  <si>
    <t>UE-C347, CIRCUITO P3CH-29,31, CABLE 2#12+1#14TAWG-CU THHN, EN TUBO EMT 1/2" Y BANDEJA.</t>
  </si>
  <si>
    <t>UE-C348, CIRCUITO P3CH-33,35, CABLE 2#12+1#14TAWG-CU THHN, EN TUBO EMT 1/2" Y BANDEJA.</t>
  </si>
  <si>
    <t>UE-C349, CIRCUITO P3CH-26,28, CABLE 2#12+1#14TAWG-CU THHN, EN TUBO EMT 1/2" Y BANDEJA.</t>
  </si>
  <si>
    <t>UE-C350, CIRCUITO P3CH-30,32, CABLE 2#12+1#14TAWG-CU THHN, EN TUBO EMT 1/2" Y BANDEJA.</t>
  </si>
  <si>
    <t>UE-A301, CIRCUITO P3CH-01,03, CABLE 2#10+1#10TAWG-CU THHN, EN TUBO EMT 3/4" Y BANDEJA.</t>
  </si>
  <si>
    <t>UE-A302, CIRCUITO P3CH-01,03, CABLE 2#12+1#14TAWG-CU THHN, EN TUBO EMT 1/2" Y BANDEJA.</t>
  </si>
  <si>
    <t>UE-A303, CIRCUITO P3CH-05,07, CABLE 2#10+1#10TAWG-CU THHN, EN TUBO EMT 3/4" Y BANDEJA.</t>
  </si>
  <si>
    <t>UE-A304, CIRCUITO P3CH-05,07, CABLE 2#12+1#14TAWG-CU THHN, EN TUBO EMT 1/2" Y BANDEJA.</t>
  </si>
  <si>
    <t>UE-A305, CIRCUITO P3CH-09,11, CABLE 2#10+1#10TAWG-CU THHN, EN TUBO EMT 3/4" Y BANDEJA.</t>
  </si>
  <si>
    <t>UE-A306, CIRCUITO P3CH-09,11, CABLE 2#12+1#14TAWG-CU THHN, EN TUBO EMT 1/2" Y BANDEJA.</t>
  </si>
  <si>
    <t>UE-A307, CIRCUITO P3CH-02,04, CABLE 2#10+1#10TAWG-CU THHN, EN TUBO EMT 3/4" Y BANDEJA.</t>
  </si>
  <si>
    <t>UE-A308, CIRCUITO P3CH-02,04, CABLE 2#12+1#14TAWG-CU THHN, EN TUBO EMT 1/2" Y BANDEJA.</t>
  </si>
  <si>
    <t>UE-A309, CIRCUITO P3CH-06,08, CABLE 2#10+1#10TAWG-CU THHN, EN TUBO EMT 3/4" Y BANDEJA.</t>
  </si>
  <si>
    <t>UE-A310, CIRCUITO P3CH-06,08, CABLE 2#12+1#14TAWG-CU THHN, EN TUBO EMT 1/2" Y BANDEJA.</t>
  </si>
  <si>
    <t>UE-A311, CIRCUITO P3CH-10,12, CABLE 2#10+1#10TAWG-CU THHN, EN TUBO EMT 3/4" Y BANDEJA.</t>
  </si>
  <si>
    <t>UE-A312, CIRCUITO P3CH-10,12, CABLE 2#12+1#14TAWG-CU THHN, EN TUBO EMT 1/2" Y BANDEJA.</t>
  </si>
  <si>
    <t>UE-A313, CIRCUITO P3CH-13,15, CABLE 2#10+1#10TAWG-CU THHN, EN TUBO EMT 3/4" Y BANDEJA.</t>
  </si>
  <si>
    <t>UE-A314, CIRCUITO P3CH-13,15, CABLE 2#12+1#14TAWG-CU THHN, EN TUBO EMT 1/2" Y BANDEJA.</t>
  </si>
  <si>
    <t>UE-A315, CIRCUITO P3CH-17,19, CABLE 2#10+1#10TAWG-CU THHN, EN TUBO EMT 3/4" Y BANDEJA.</t>
  </si>
  <si>
    <t>UE-A316, CIRCUITO P3CH-17,19, CABLE 2#12+1#14TAWG-CU THHN, EN TUBO EMT 1/2" Y BANDEJA.</t>
  </si>
  <si>
    <t>UE-A317, CIRCUITO P3CH-21,23, CABLE 2#10+1#10TAWG-CU THHN, EN TUBO EMT 3/4" Y BANDEJA.</t>
  </si>
  <si>
    <t>UE-A318, CIRCUITO P3CH-21,23, CABLE 2#12+1#14TAWG-CU THHN, EN TUBO EMT 1/2" Y BANDEJA.</t>
  </si>
  <si>
    <t>UE-A319, CIRCUITO P3CH-34,36, CABLE 2#12+1#14TAWG-CU THHN, EN TUBO EMT 1/2" Y BANDEJA.</t>
  </si>
  <si>
    <t>UE-A322, CIRCUITO P3CH-37,39, CABLE 2#10+1#10TAWG-CU THHN, EN TUBO EMT 3/4" Y BANDEJA.</t>
  </si>
  <si>
    <t>UE-A323, CIRCUITO P3CH-37,39, CABLE 2#12+1#14TAWG-CU THHN, EN TUBO EMT 1/2" Y BANDEJA.</t>
  </si>
  <si>
    <t>UE-A324, CIRCUITO P3CH-38,40, CABLE 2#10+1#10TAWG-CU THHN, EN TUBO EMT 3/4" Y BANDEJA.</t>
  </si>
  <si>
    <t>UE-A325, CIRCUITO P3CH-38,40, CABLE 2#12+1#14TAWG-CU THHN, EN TUBO EMT 1/2" Y BANDEJA.</t>
  </si>
  <si>
    <t>UE-B301, CIRCUITO P3AH-01,03, CABLE 2#10+1#10TAWG-CU THHN, EN TUBO EMT 3/4" Y BANDEJA.</t>
  </si>
  <si>
    <t>UE-B302, CIRCUITO P3AH-01,03, CABLE 2#12+1#14TAWG-CU THHN, EN TUBO EMT 1/2" Y BANDEJA.</t>
  </si>
  <si>
    <t>UE-B303, CIRCUITO P3AH-05,07, CABLE 2#10+1#10TAWG-CU THHN, EN TUBO EMT 3/4" Y BANDEJA.</t>
  </si>
  <si>
    <t>UE-B304, CIRCUITO P3AH-05,07, CABLE 2#12+1#14TAWG-CU THHN, EN TUBO EMT 1/2" Y BANDEJA.</t>
  </si>
  <si>
    <t>UE-B305, CIRCUITO P3AH-09,11, CABLE 2#10+1#10TAWG-CU THHN, EN TUBO EMT 3/4" Y BANDEJA.</t>
  </si>
  <si>
    <t>UE-B310, CIRCUITO P3AH-09,11, CABLE 2#12+1#14TAWG-CU THHN, EN TUBO EMT 1/2" Y BANDEJA.</t>
  </si>
  <si>
    <t>UE-B306, CIRCUITO P3AH-02,04, CABLE 2#10+1#10TAWG-CU THHN, EN TUBO EMT 3/4" Y BANDEJA.</t>
  </si>
  <si>
    <t>UE-B307, CIRCUITO P3AH-02,04, CABLE 2#12+1#14TAWG-CU THHN, EN TUBO EMT 1/2" Y BANDEJA.</t>
  </si>
  <si>
    <t>UE-B311, CIRCUITO P3AH-02,04, CABLE 2#10+1#10TAWG-CU THHN, EN TUBO EMT 3/4" Y BANDEJA.</t>
  </si>
  <si>
    <t>UE-B312, CIRCUITO P3AH-02,04, CABLE 2#12+1#14TAWG-CU THHN, EN TUBO EMT 1/2" Y BANDEJA.</t>
  </si>
  <si>
    <t>UE-B313, CIRCUITO P3AH-06,08, CABLE 2#10+1#10TAWG-CU THHN, EN TUBO EMT 3/4" Y BANDEJA.</t>
  </si>
  <si>
    <t>UE-B314, CIRCUITO P3AH-06,08, CABLE 2#12+1#14TAWG-CU THHN, EN TUBO EMT 1/2" Y BANDEJA.</t>
  </si>
  <si>
    <t>UE-B315, CIRCUITO P3AH-10,12, CABLE 2#10+1#10TAWG-CU THHN, EN TUBO EMT 3/4" Y BANDEJA.</t>
  </si>
  <si>
    <t>UE-B316, CIRCUITO P3AH-10,12, CABLE 2#12+1#14TAWG-CU THHN, EN TUBO EMT 1/2" Y BANDEJA.</t>
  </si>
  <si>
    <t>UE-B317, CIRCUITO P3AH-13,15, CABLE 2#10+1#10TAWG-CU THHN, EN TUBO EMT 3/4" Y BANDEJA.</t>
  </si>
  <si>
    <t>UE-B318, CIRCUITO P3AH-13,15, CABLE 2#12+1#14TAWG-CU THHN, EN TUBO EMT 1/2" Y BANDEJA.</t>
  </si>
  <si>
    <t>UE-B319, CIRCUITO P3AH-17,19, CABLE 2#10+1#10TAWG-CU THHN, EN TUBO EMT 3/4" Y BANDEJA.</t>
  </si>
  <si>
    <t>UE-B320, CIRCUITO P3AH-17,19, CABLE 2#12+1#14TAWG-CU THHN, EN TUBO EMT 1/2" Y BANDEJA.</t>
  </si>
  <si>
    <t>UE-B321, CIRCUITO P3AH-21,23, CABLE 2#10+1#10TAWG-CU THHN, EN TUBO EMT 3/4" Y BANDEJA.</t>
  </si>
  <si>
    <t>UE-B322, CIRCUITO P3AH-21,23, CABLE 2#12+1#14TAWG-CU THHN, EN TUBO EMT 1/2" Y BANDEJA.</t>
  </si>
  <si>
    <t>MANGA #1</t>
  </si>
  <si>
    <t xml:space="preserve">MOTOR BANDA TRANSPORTADORA RAYOS X NIVEL 1 </t>
  </si>
  <si>
    <t>ELEVADOR DE PASAJEROS</t>
  </si>
  <si>
    <t xml:space="preserve">, DESDE "PNSP", </t>
  </si>
  <si>
    <t>3x4+
1x6N
1x8T</t>
  </si>
  <si>
    <t>AWG-CU
THHN</t>
  </si>
  <si>
    <t>3x12+
1x12T</t>
  </si>
  <si>
    <t>3x10+
1x10N+
1x10T</t>
  </si>
  <si>
    <t xml:space="preserve"> </t>
  </si>
  <si>
    <t xml:space="preserve">, </t>
  </si>
  <si>
    <t>ESCALERAS ELECTRICAS NIVEL 1
EJES D-E, 7 (1/2)</t>
  </si>
  <si>
    <t>ESCALERAS ELECTRICAS NIVEL 1
EJES D-E, 7 (2/2)</t>
  </si>
  <si>
    <t>ELEVADOR DE CARGA</t>
  </si>
  <si>
    <t>3x8+
1x10N+
1x10T</t>
  </si>
  <si>
    <t>3x12+
1x12N+
1x12T</t>
  </si>
  <si>
    <t>MANGA #2 (EXISTENTE, EXTENSION DESDE CUARTO ELECTRICO VIEJO)</t>
  </si>
  <si>
    <t>MANGA #4 (EXISTENTE, EXTENSION DESDE CUARTO ELECTRICO VIEJO)</t>
  </si>
  <si>
    <t>EMT 1"</t>
  </si>
  <si>
    <t xml:space="preserve">, DESDE "PP3B-480", </t>
  </si>
  <si>
    <t>MOTOR BANDA TRANSPORTADORA NIVEL 1 -05</t>
  </si>
  <si>
    <t>MOTOR BANDA TRANSPORTADORA NIVEL 1 -07</t>
  </si>
  <si>
    <t>MOTOR BANDA TRANSPORTADORA NIVEL 1 -09</t>
  </si>
  <si>
    <t>MANGA #3 (EXISTENTE, EXTENSION DESDE CUARTO ELECTRICO VIEJO)</t>
  </si>
  <si>
    <t>RMC/EMT
1"</t>
  </si>
  <si>
    <t xml:space="preserve"> + BANDEJA.</t>
  </si>
  <si>
    <t>MOTOR BANDA TRANSPORTADORA NIVEL 1 -04</t>
  </si>
  <si>
    <t>MOTOR BANDA TRANSPORTADORA NIVEL 1 -06</t>
  </si>
  <si>
    <t>MOTOR BANDA TRANSPORTADORA NIVEL 1 -08</t>
  </si>
  <si>
    <t>ESCALERAS ELECTRICAS NIVEL 1
EJES E'-18 (1/2)</t>
  </si>
  <si>
    <t>ELEVADOR ELEV-A-01 DE OFICINAS</t>
  </si>
  <si>
    <t xml:space="preserve">, DESDE "PSSP", </t>
  </si>
  <si>
    <t>ESCALERAS ELECTRICAS NIVEL 1
EJES E-18 (2/2)</t>
  </si>
  <si>
    <t>ELEVADOR ELEV-A-02 DE PASAJEROS</t>
  </si>
  <si>
    <t>ELEVADOR DE PASAJEROS, DESDE "PNSP", 3x10+1x10N+1x10T AWG-CU THHN, EMT 3/4" + BANDEJA.</t>
  </si>
  <si>
    <t>ESCALERAS ELECTRICAS NIVEL 1 EJES D-E, 7 (1/2), DESDE "PNSP", 3x8+1x10N+1x10T AWG-CU THHN, EMT 3/4" + BANDEJA.</t>
  </si>
  <si>
    <t>ESCALERAS ELECTRICAS NIVEL 1 EJES D-E, 7 (2/2), DESDE "PNSP", 3x8+1x10N+ 
1x10T AWG-CU THHN, EMT 3/4" + BANDEJA.</t>
  </si>
  <si>
    <t>ELEVADOR DE CARGA, DESDE "PNSP", 3x12+1x12N+1x12T AWG-CU THHN, EMT 3/4" + BANDEJA.</t>
  </si>
  <si>
    <t>MANGA #2 (EXISTENTE, EXTENSION DESDE CUARTO ELECTRICO VIEJO), DESDE "PP3B-480", 3x4+ 1x6N+1x8T AWG-CU THHN, EMT 1" + BANDEJA.</t>
  </si>
  <si>
    <t>MANGA #4 (EXISTENTE, EXTENSION DESDE CUARTO ELECTRICO VIEJO), DESDE "PP3B-480", 3x4+1x6N+1x8T AWG-CU THHN, EMT 1" + BANDEJA.</t>
  </si>
  <si>
    <t>MANGA #3 (EXISTENTE, EXTENSION DESDE CUARTO ELECTRICO VIEJO), DESDE "PP3B-480", 3x4+1x6N1x8T AWG-CU THHNEMT 1" + BANDEJA.</t>
  </si>
  <si>
    <t>INTERRUPTORES DE SEGURIDAD (SUMINISTRO E INSTALACION)</t>
  </si>
  <si>
    <t>INTERRUPTOR DE SEGURIDAD DE 30AMP 480V 3 POLOS NEMA 1, SIN FUSIBLE, CON BORNERA DE TIERRA. (ELEVADORES, ARRANCADORES DE BANDAS DE MALETAS)</t>
  </si>
  <si>
    <t>ESCALERAS ELECTRICAS NIVEL 1 EJES E'-18 (1/2), DESDE "PSSP", 3x8+1x10N+ 1x10T AWG-CU THHNEMT 3/4" + BANDEJA.</t>
  </si>
  <si>
    <t>ELEVADOR ELEV-A-01 DE OFICINAS, DESDE "PSSP", 3x10+1x10N+1x10T AWG-CU THHN EMT 3/4" + BANDEJA.</t>
  </si>
  <si>
    <t>ESCALERAS ELECTRICAS NIVEL 1 EJES E-18 (2/2), DESDE "PSSP", 3x8+1x10N+ 1x10T AWG-CU THHNEMT 3/4" + BANDEJA.</t>
  </si>
  <si>
    <t>ELEVADOR ELEV-A-02 DE PASAJEROS, DESDE "PSSP", 3x10+1x10N+1x10T AWG-CU THHN EMT 3/4" + BANDEJA.</t>
  </si>
  <si>
    <t>EQUIPO DE SERVICIOS PROPIOS (SUMINISTRO E INSTALACION DE ALIMENTADOR ELECTRICO)</t>
  </si>
  <si>
    <t>MOTOR BANDA TRANSPORTADORA RAYOS X NIVEL 1 , DESDE "PNSP", 3x12+1x12T AWG-CU THHN, EMT 1/2" + BANDEJA. INCLUYE CONEXION A MOTOR.</t>
  </si>
  <si>
    <t>MOTOR BANDA TRANSPORTADORA NIVEL 1 -05, DESDE "PP3B-480", 3x12+1x12T AWG-CU THHN, EMT 1/2" + BANDEJA. INCLUYE CONEXION A MOTOR.</t>
  </si>
  <si>
    <t>MOTOR BANDA TRANSPORTADORA NIVEL 1 -07, DESDE "PP3B-480", 3x12+1x12T AWG-CU THHN, EMT 1/2" + BANDEJA. INCLUYE CONEXION A MOTOR.</t>
  </si>
  <si>
    <t>MOTOR BANDA TRANSPORTADORA NIVEL 1 -09, DESDE "PP3B-480", 3x12+1x12T AWG-CUTHHN, EMT 1/2" + BANDEJA. INCLUYE CONEXION A MOTOR.</t>
  </si>
  <si>
    <t>MOTOR BANDA TRANSPORTADORA NI INCLUYE CONEXION A MOTOR.VEL 1 -04, DESDE "PP3B-480", 3x12+1x12T AWG-CU THHNEMT 1/2" + BANDEJA.</t>
  </si>
  <si>
    <t>MOTOR BANDA TRANSPORTADORA NIVEL 1 -06, DESDE "PP3B-480", 3x12+ 1x12T AWG-CU THHNEMT 1/2" + BANDEJA. INCLUYE CONEXION A MOTOR.</t>
  </si>
  <si>
    <t>MOTOR BANDA TRANSPORTADORA NIVEL 1 -08, DESDE "PP3B-480", 3x12+ 1x12T AWG-CU THHNEMT 1/2" + BANDEJA. INCLUYE CONEXION A MOTOR.</t>
  </si>
  <si>
    <t>EXT-A101</t>
  </si>
  <si>
    <t>EXT-A102</t>
  </si>
  <si>
    <t>EXT-B101</t>
  </si>
  <si>
    <t>EXT-B102</t>
  </si>
  <si>
    <t>EXT-B103</t>
  </si>
  <si>
    <t>EXT-B104</t>
  </si>
  <si>
    <t>EXT-A201</t>
  </si>
  <si>
    <t>EXT-A202</t>
  </si>
  <si>
    <t>EXT-A203</t>
  </si>
  <si>
    <t>EXT-C201</t>
  </si>
  <si>
    <t>EXT-C202</t>
  </si>
  <si>
    <t>EXT-C301</t>
  </si>
  <si>
    <t>EXT-C302</t>
  </si>
  <si>
    <t>EXT-C303</t>
  </si>
  <si>
    <t>EXT-C304</t>
  </si>
  <si>
    <t>EXT-C305</t>
  </si>
  <si>
    <t>EXT-C306</t>
  </si>
  <si>
    <t>EXT-C307</t>
  </si>
  <si>
    <t>EXT-C308</t>
  </si>
  <si>
    <t>EXT-309</t>
  </si>
  <si>
    <t>P1CI-22,24</t>
  </si>
  <si>
    <t>P1CI-28,30</t>
  </si>
  <si>
    <t>P1AI-26,28</t>
  </si>
  <si>
    <t>P1AI-23,25</t>
  </si>
  <si>
    <t>P1AI-22,24</t>
  </si>
  <si>
    <t>Conectar al switch/sensor de ocupacion del circuito de alumbrado. Cambiar voltaje a 120V.</t>
  </si>
  <si>
    <t>P2CI-22,24</t>
  </si>
  <si>
    <t>P2BI-22,24</t>
  </si>
  <si>
    <t>No existe en plano.</t>
  </si>
  <si>
    <t>Conectar al switch del circuito de alumbrado existente. Cambiar voltaje a 120V.</t>
  </si>
  <si>
    <t>2x12+14T AWG-CU THHN, EN TUBO EMT 1/2" Y CONEXION TSJ 3x12.</t>
  </si>
  <si>
    <t xml:space="preserve">Con cable </t>
  </si>
  <si>
    <t>EXT-A101, P1CI-22,24, CON CABLE 2X12+14T AWG-CU THHN, EN TUBO EMT 1/2" Y CONEXION TSJ 3X12.</t>
  </si>
  <si>
    <t>EXT-A102, P1CI-28,30, CON CABLE 2X12+14T AWG-CU THHN, EN TUBO EMT 1/2" Y CONEXION TSJ 3X12.</t>
  </si>
  <si>
    <t>EXT-B101, P1AI-26,28, CON CABLE 2X12+14T AWG-CU THHN, EN TUBO EMT 1/2" Y CONEXION TSJ 3X12.</t>
  </si>
  <si>
    <t>EXT-B102, P1AI-23,25, CON CABLE 2X12+14T AWG-CU THHN, EN TUBO EMT 1/2" Y CONEXION TSJ 3X12.</t>
  </si>
  <si>
    <t>EXT-B103, P1AI-22,24, CON CABLE 2X12+14T AWG-CU THHN, EN TUBO EMT 1/2" Y CONEXION TSJ 3X12.</t>
  </si>
  <si>
    <t>EXT-B104, CONECTAR AL SWITCH/SENSOR DE OCUPACION DEL CIRCUITO DE ALUMBRADO. CAMBIAR VOLTAJE A 120V., CON CABLE 2X12+14T AWG-CU THHN, EN TUBO EMT 1/2" Y CONEXION TSJ 3X12.</t>
  </si>
  <si>
    <t>EXT-A201, P2CI-22,24, CON CABLE 2X12+14T AWG-CU THHN, EN TUBO EMT 1/2" Y CONEXION TSJ 3X12.</t>
  </si>
  <si>
    <t>EXT-A202, CONECTAR AL SWITCH/SENSOR DE OCUPACION DEL CIRCUITO DE ALUMBRADO. CAMBIAR VOLTAJE A 120V., CON CABLE 2X12+14T AWG-CU THHN, EN TUBO EMT 1/2" Y CONEXION TSJ 3X12.</t>
  </si>
  <si>
    <t>EXT-A203, CONECTAR AL SWITCH/SENSOR DE OCUPACION DEL CIRCUITO DE ALUMBRADO. CAMBIAR VOLTAJE A 120V., CON CABLE 2X12+14T AWG-CU THHN, EN TUBO EMT 1/2" Y CONEXION TSJ 3X12.</t>
  </si>
  <si>
    <t>EXT-C201, P2BI-22,24, CON CABLE 2X12+14T AWG-CU THHN, EN TUBO EMT 1/2" Y CONEXION TSJ 3X12.</t>
  </si>
  <si>
    <t>EXT-C202, NO EXISTE EN PLANO., CON CABLE 2X12+14T AWG-CU THHN, EN TUBO EMT 1/2" Y CONEXION TSJ 3X12.</t>
  </si>
  <si>
    <t>EXT-C301, CONECTAR AL SWITCH DEL CIRCUITO DE ALUMBRADO EXISTENTE. CAMBIAR VOLTAJE A 120V., CON CABLE 2X12+14T AWG-CU THHN, EN TUBO EMT 1/2" Y CONEXION TSJ 3X12.</t>
  </si>
  <si>
    <t>EXT-C302, CONECTAR AL SWITCH DEL CIRCUITO DE ALUMBRADO EXISTENTE. CAMBIAR VOLTAJE A 120V., CON CABLE 2X12+14T AWG-CU THHN, EN TUBO EMT 1/2" Y CONEXION TSJ 3X12.</t>
  </si>
  <si>
    <t>EXT-C303, CONECTAR AL SWITCH DEL CIRCUITO DE ALUMBRADO EXISTENTE. CAMBIAR VOLTAJE A 120V., CON CABLE 2X12+14T AWG-CU THHN, EN TUBO EMT 1/2" Y CONEXION TSJ 3X12.</t>
  </si>
  <si>
    <t>EXT-C304, CONECTAR AL SWITCH DEL CIRCUITO DE ALUMBRADO EXISTENTE. CAMBIAR VOLTAJE A 120V., CON CABLE 2X12+14T AWG-CU THHN, EN TUBO EMT 1/2" Y CONEXION TSJ 3X12.</t>
  </si>
  <si>
    <t>EXT-C305, CONECTAR AL SWITCH DEL CIRCUITO DE ALUMBRADO EXISTENTE. CAMBIAR VOLTAJE A 120V., CON CABLE 2X12+14T AWG-CU THHN, EN TUBO EMT 1/2" Y CONEXION TSJ 3X12.</t>
  </si>
  <si>
    <t>EXT-C306, CONECTAR AL SWITCH DEL CIRCUITO DE ALUMBRADO EXISTENTE. CAMBIAR VOLTAJE A 120V., CON CABLE 2X12+14T AWG-CU THHN, EN TUBO EMT 1/2" Y CONEXION TSJ 3X12.</t>
  </si>
  <si>
    <t>EXT-C307, CONECTAR AL SWITCH DEL CIRCUITO DE ALUMBRADO EXISTENTE. CAMBIAR VOLTAJE A 120V., CON CABLE 2X12+14T AWG-CU THHN, EN TUBO EMT 1/2" Y CONEXION TSJ 3X12.</t>
  </si>
  <si>
    <t>EXT-C308, CONECTAR AL SWITCH DEL CIRCUITO DE ALUMBRADO EXISTENTE. CAMBIAR VOLTAJE A 120V., CON CABLE 2X12+14T AWG-CU THHN, EN TUBO EMT 1/2" Y CONEXION TSJ 3X12.</t>
  </si>
  <si>
    <t>EQUIPO DE VENTILACION MECANICA (SUMINISTRO E INSTALACION DE ALIMENTADOR ELECTRICO)</t>
  </si>
  <si>
    <t>MANGA #1, NUEVA DESDE "PNSP", 3x4+1x6N 1x8T AWG-CU THHN, RMC/EMT 1" + BANDEJA.</t>
  </si>
  <si>
    <t>BANDEJA ELECTRICA (SUMINISTRO E INSTALACION INCLUYENDO SOPORTERIA)</t>
  </si>
  <si>
    <t xml:space="preserve">NIVEL 1 </t>
  </si>
  <si>
    <t>BANDEJA 10"x4" VENTILADA RANURADA CON TAPADERA</t>
  </si>
  <si>
    <t xml:space="preserve">BANDEJA 16"x4" VENTILADA RANURADA CON TAPADERA </t>
  </si>
  <si>
    <t>BANDEJA 8"x4" VENTILADA RANURADA CON TAPADERA</t>
  </si>
  <si>
    <t>NIVEL 2</t>
  </si>
  <si>
    <t>BANDEJA RANURADA VENTILADA 24"x4" CON TAPADERA, CONTRA INTEMPERIE</t>
  </si>
  <si>
    <t xml:space="preserve">BANDEJA 18"x4" VENTILADA RANURADA CON TAPADERA </t>
  </si>
  <si>
    <t>NIVEL 3+AZOTEAS</t>
  </si>
  <si>
    <t>BANDEJA 10"x4" VENTILADA RANURADA CON TAPADERA, CONTRA INTEMPERIE</t>
  </si>
  <si>
    <t>INTERRUPTOR DE DESCONECTADOR PARA MOTOR FRACCIONARIO DE 2 POLOS 240V (208V) EN CAJA NEMA 1 (O SU EQUIVALENTE IEC). INSTALADO JUNTO O EN LA PARTE EXTERIOR DEL CUERPO DE LA EVAPORADORA/FANCOIL.</t>
  </si>
  <si>
    <t>INTERUPTOR DE SEGURIDAD DE 60AMP 3 POLOS 480V NEMA 3R SIN FUSIBLE, CON BORNERA DE TIERRA. (PARA TODAS LAS UNIDADES CONDENSADORAS, POR ACOMETIDA INDIVIDUAL). INSTALADA EN EL EXTERIOR DEL GABINETE O EN LA PARED MAS CERCANA.</t>
  </si>
  <si>
    <t>ALIMENTADOR ELECTRICO DE POWERPANELBOARD "P3DV" , DESDE  SWITCHBOARD "SSU-NC"  DE 3000A CON CABLE 3(3x4/0+1x2/0N+1x1/0T) AWG-CU THHN 3xRMC/EMT 3"</t>
  </si>
  <si>
    <t>III. ILUMINACION</t>
  </si>
  <si>
    <t>LUMINARIA (SALIDA ELECTRICA, SUMINISTRO E INSTALACION)</t>
  </si>
  <si>
    <t>LUMINARIA "L1" EMPOTRABLE EN CIELO SPOT LED DE 4" DE DIAMETRO EMPOTRABLE EN CIELO, TRIM COLOR BLANCO, DE 750 LUMENES, DRIVER LED 9W 120V, HAZ DE 45°, 5000K.</t>
  </si>
  <si>
    <t>LUMINARIA "L2" EMPOTRABLE EN CIELO SPOT LED DE 6" DE DIAMETRO EMPOTRABLE EN CIELO, TRIM COLOR BLANCO, DE 1000 LUMENES, DRIVER LED 13W 120V, HAZ DE 45°, 5000K.</t>
  </si>
  <si>
    <t>LUMINARIA "CY1" CILINDRICA COLGANTE LED DE 4" DE DIAMETRO, REFLECTOR CLARO, DE 750 LUMENES, DRIVER LED 9W 120V, HAZ DE 45°, 5000K, COLOR BLANCO.</t>
  </si>
  <si>
    <t>LUMINARIA "CY2 CILINDRICA COLGANTE LED DE 4" DE DIAMETRO REFLECTOR CLARO, DE 1000 LUMENES, DRIVER LED 13W 120V, HAZ DE 45°, 5000K, COLOR BLANCO.</t>
  </si>
  <si>
    <t>LUMINARIA "SX" FLAT PANEL LED DE 2'x2', DE 1800 LUMENES, 25W MAXIMO 120V CON DRIVER LED, COLOR BLANCO Y LENTE LECHOSO.</t>
  </si>
  <si>
    <t>LUMINARIA "E11" LINEAL LED EN ESCALERAS INTERIORES CON SENSOR Y SWITCH DE PRESENCIA PIR Y BATERIA INCORPORADOS, 2' DE LARGO, MONTAJE EN CIELO, LED 32W, 82CRI, 5000K, MULTIVOLT 120V, DIMERIZADO A UN 10% EN MODO DESOCUPADO, COLOR BLANCO. INSTALADO EN PARED A 3.00M SNPT O BAJO LOSA DE NIVEL INTERMEDIO DE GRADAS.</t>
  </si>
  <si>
    <t>LUMINARIA TIPO "E4" LED DE EMERGENCIA, MONTAJE EN PARED Y/O CIELO, 1.44W CON DOS REFLECTORES LED DE 1.5W, BATERIA NI-CAD INCORPORADA PARA 1.5HR DE RESPALDO, CUERPO TERMOPLASTICO COLOR BLANCO, VOLTAJE 120V H=3.00M MAXIMO.</t>
  </si>
  <si>
    <t>LUMINARIA "DN" SELLADA WP DE 48" DE 2 TUBOS LED (T8 48" 16W MAXIMO 1600 LUM MAXIMO, 120-277V, 6500K) (O SU EQUIVALENTE DE PLACA LED)</t>
  </si>
  <si>
    <t>LUMINARIA TIPO "DM" LINEAL LED CONTRA HUMEDAD DE PERFIL ANGOSTO DE 4', 36W CON LED DRIVER INCORPORADO, 120-240V, 4000K, 5000 LUMENES, CRI&gt;=80%, RANGO DE TEMPERATURA -20C A 40C, CUERPO DE POLICARBONATO CON GRADO DE PROTECCION IP65.</t>
  </si>
  <si>
    <t>LUMINARIA "LL1" TIPO SLOT LED LINEAL EMPOTRABLE EN CIELOS ESPECIALES 48" DE LONGITUD, 600LM/PIE, 23.3W POR LUMINARIA DE 4' DE LONGITUD, SIN LOUVERS, CON LENTE DIFUSOR LECHOSO, DISTRIBUCION GENERAL, DRIVER LED PARA 120V, COLOR DE TEMPERATURA 5000K, 80% CRI, ACABADO COLOR BLANCO. BAJADA A LA LUMINARIA CON TSJ 3x14AWG PARA 600V.</t>
  </si>
  <si>
    <t>LUMINARIA "WP1" TIPO WALLPACK EXTERIOR DE PARED, DE 18W MAXIMO 120V, CON DRIVER LED INCLUIDO, SIN FOTOCELDA, IP-65, 5000K, COLOR NEGRO/BRONCE OSCURO. INSTALADO A 3.00M SNPT.</t>
  </si>
  <si>
    <t>CONTROLES DE ALUMBRADO (SALIDA ELECTRICA, SUMINISTRO E INSTALACION)</t>
  </si>
  <si>
    <t xml:space="preserve">INTERRUPTOR SENCILLO DE 2 VIAS DE 15A 125V 1/2HP, CON TAPADERA TERMOPLASTICA COLOR BLANCO, INSTALADO A 1.20M SNPT EN POSICION VERTICAL, CAJA DE 2"x4"x1-7/8", CABLE 2x12+1x14 AWG-CU THHN (VIVO, RETORNO Y TIERRA), ESTANDAR UL/CSA. </t>
  </si>
  <si>
    <t xml:space="preserve">INTERRUPTOR DOBLE DE 2 VIAS DE 15A 125V 1/2HP, CON TAPADERA TERMOPLASTICA COLOR BLANCO O IVORY, INSTALADO A 1.20M SNPT EN POSICION VERTICAL, CAJA DE 2"x4"x1-7/8", CABLE 3x12+1x14 AWG-CU THHN (VIVO, 2xRETORNOS Y TIERRA), ESTANDAR UL/CSA. </t>
  </si>
  <si>
    <t>INTERRUPTOR TRIPLE DE 2 VIAS DE 15A 125V, CON TAPADERA TERMOPLASTICA COLOR BLANCO O IVORY, INSTALADO A 1.20M SNPT EN POSICION VERTICAL, CAJA DE 2"x4"x1-7/8", CABLE 4x12+1x14 AWG-CU THHN (VIVO, RETORNO 1, RETORNO 2, RETORNO 3 Y TIERRA), ESTANDAR UL/CSA.</t>
  </si>
  <si>
    <t xml:space="preserve">INTERRUPTOR SENCILLO DE 3 VIAS (VAIVEN) DE 15A 125V, CON TAPADERA TERMOPLASTICA COLOR BLANCO O IVORY, INSTALADO A 1.20M SNPT EN POSICION VERTICAL, CAJA DE 2"x4"x1-7/8", CABLE 3x12+1x14 AWG-CU THHN (VIVO, RETORNO 1, RETORNO 2 Y TIERRA), ESTANDAR UL/CSA. </t>
  </si>
  <si>
    <t>SENSOR E INTERRUPTOR DE OCUPACION DE CIELO EN PASILLOS,  DETECCION PASIVO INFRARROJO, PLENO VOLTAJE 120V, DE 1 RELE, DE ANGULO DE COBERTURA AJUSTABLE A 180 O 360 GRADOS, CON RADIO DE COBERTURA DE 1000 PIES CUADRADOS. CON TEMPORIZADO AJUSTABLE.</t>
  </si>
  <si>
    <t>LUMINARIA "VCPG-277V" TIPO LED CANOPY, DE 13000 LUMENES NOMINALES DOWNLIGHT, COLOR DE TEMPERATURA 5000K, CRI 80%, DISTRIBUCION FOTOMETRICA TIPO V ANCHO, DRIVER LED MULTIVOLTAJE (120-277V), 106W, FACTOR DE POTENCIA &gt; 0.90, THD &lt; 20%, VIDA UTIL L89/100000HR A 25C, &gt;6KV DE PICO DE POTENCIA,  ACABADO COLOR BLANCO CON CUERPO DE ALUMINIO CON GRADO DE PROTECCION IP-66 CON DISIPADORES DE CALOR. DIMENSIONES APROXIMADAS: DIAMETRO 19", ALTURA 5.97", PESO 25-30LBS. INCLUYE SOPORTE CON TUBO GALVANIZADO DE 3/4" CON ACABADO EN COLOR BLANCO. CONEXION A 277V.</t>
  </si>
  <si>
    <r>
      <t xml:space="preserve">LUMINARIA "VCPG-EM-277V" TIPO LED CANOPY, DE 13000 LUMENES NOMINALES DOWNLIGHT, COLOR DE TEMPERATURA 5000K, CRI 80%, DISTRIBUCION FOTOMETRICA TIPO V ANCHO, DRIVER LED MULTIVOLTAJE (120-277V), 106W, FACTOR DE POTENCIA &gt; 0.90, THD &lt; 20%, VIDA UTIL L89/100000HR A 25C, &gt;6KV DE PICO DE POTENCIA,  ACABADO COLOR BLANCO CON CUERPO DE ALUMINIO CON GRADO DE PROTECCION IP-66 CON DISIPADORES DE CALOR. DIMENSIONES APROXIMADAS: DIAMETRO 19", ALTURA 5.97", PESO 25-30LBS. INCLUYE SOPORTE CON TUBO GALVANIZADO DE 3/4" CON ACABADO EN COLOR BLANCO. CONEXION A 277V. </t>
    </r>
    <r>
      <rPr>
        <b/>
        <sz val="11"/>
        <color theme="1"/>
        <rFont val="Calibri"/>
        <family val="2"/>
        <scheme val="minor"/>
      </rPr>
      <t>CON KIT DE BATERIA DE RESPALDO DE EMERGENCIA INCORPORADO DE 10W O MAYOR, PARA 1.5 HORAS DE RESPALDO.</t>
    </r>
  </si>
  <si>
    <t>LUMINARIA "VCPG-LB-277V" TIPO LED CANOPY, DE 7500 LUMENES NOMINALES DOWNLIGHT, COLOR DE TEMPERATURA 5000K, CRI 80%, DISTRIBUCION FOTOMETRICA TIPO V ANCHO, DRIVER LED MULTIVOLTAJE (120-277V), 56W, FACTOR DE POTENCIA &gt; 0.90, THD &lt; 20%, VIDA UTIL L89/100000HR A 25C, &gt;6KV DE PICO DE POTENCIA,  ACABADO COLOR BLANCO CON CUERPO DE ALUMINIO CON GRADO DE PROTECCION IP-66 CON DISIPADORES DE CALOR. DIMENSIONES APROXIMADAS: DIAMETRO 19", ALTURA 5.97", PESO 25-30LBS. INCLUYE SOPORTE CON TUBO GALVANIZADO DE 3/4" CON ACABADO EN COLOR BLANCO. CONEXION A 277V.</t>
  </si>
  <si>
    <t>LUMINARIA "VCPG-LB-208V" TIPO LED CANOPY, DE 7500 LUMENES NOMINALES DOWNLIGHT, COLOR DE TEMPERATURA 5000K, CRI 80%, DISTRIBUCION FOTOMETRICA TIPO V ANCHO, DRIVER LED MULTIVOLTAJE (120-277V), 56W, FACTOR DE POTENCIA &gt; 0.90, THD &lt; 20%, VIDA UTIL L89/100000HR A 25C, &gt;6KV DE PICO DE POTENCIA,  ACABADO COLOR BLANCO CON CUERPO DE ALUMINIO CON GRADO DE PROTECCION IP-66 CON DISIPADORES DE CALOR. DIMENSIONES APROXIMADAS: DIAMETRO 19", ALTURA 5.97", PESO 25-30LBS. INCLUYE SOPORTE CON TUBO GALVANIZADO DE 3/4" CON ACABADO EN COLOR BLANCO. CONEXION A 208V.</t>
  </si>
  <si>
    <r>
      <t>LUMINARIA "VCPG-LB-EM-208V" TIPO LED CANOPY, DE 7500 LUMENES NOMINALES DOWNLIGHT, COLOR DE TEMPERATURA 5000K, CRI 80%, DISTRIBUCION FOTOMETRICA TIPO V ANCHO, DRIVER LED MULTIVOLTAJE (120-277V), 56W, FACTOR DE POTENCIA &gt; 0.90, THD &lt; 20%, VIDA UTIL L89/100000HR A 25C, &gt;6KV DE PICO DE POTENCIA,  ACABADO COLOR BLANCO CON CUERPO DE ALUMINIO CON GRADO DE PROTECCION IP-66 CON DISIPADORES DE CALOR. DIMENSIONES APROXIMADAS: DIAMETRO 19", ALTURA 5.97", PESO 25-30LBS. INCLUYE SOPORTE CON TUBO GALVANIZADO DE 3/4" CON ACABADO EN COLOR BLANCO. CONEXION A 208V.</t>
    </r>
    <r>
      <rPr>
        <b/>
        <sz val="11"/>
        <color theme="1"/>
        <rFont val="Calibri"/>
        <family val="2"/>
        <scheme val="minor"/>
      </rPr>
      <t>CON KIT DE BATERIA DE RESPALDO DE EMERGENCIA INCORPORADO DE 10W O MAYOR, PARA 1.5 HORAS DE RESPALDO.</t>
    </r>
  </si>
  <si>
    <r>
      <t xml:space="preserve">LUMINARIA "VCPG-LB-EM-277V" TIPO LED CANOPY, DE 7500 LUMENES NOMINALES DOWNLIGHT, COLOR DE TEMPERATURA 5000K, CRI 80%, DISTRIBUCION FOTOMETRICA TIPO V ANCHO, DRIVER LED MULTIVOLTAJE (120-277V), 56W, FACTOR DE POTENCIA &gt; 0.90, THD &lt; 20%, VIDA UTIL L89/100000HR A 25C, &gt;6KV DE PICO DE POTENCIA,  ACABADO COLOR BLANCO CON CUERPO DE ALUMINIO CON GRADO DE PROTECCION IP-66 CON DISIPADORES DE CALOR. DIMENSIONES APROXIMADAS: DIAMETRO 19", ALTURA 5.97", PESO 25-30LBS. INCLUYE SOPORTE CON TUBO GALVANIZADO DE 3/4" CON ACABADO EN COLOR BLANCO. CONEXION A 277V. </t>
    </r>
    <r>
      <rPr>
        <b/>
        <sz val="11"/>
        <color theme="1"/>
        <rFont val="Calibri"/>
        <family val="2"/>
        <scheme val="minor"/>
      </rPr>
      <t>CON KIT DE BATERIA DE RESPALDO DE EMERGENCIA INCORPORADO DE 10W O MAYOR, PARA 1.5 HORAS DE RESPALDO.</t>
    </r>
  </si>
  <si>
    <r>
      <rPr>
        <b/>
        <sz val="11"/>
        <color theme="1"/>
        <rFont val="Calibri"/>
        <family val="2"/>
        <scheme val="minor"/>
      </rPr>
      <t>SALIDA ELECTRICA DE</t>
    </r>
    <r>
      <rPr>
        <sz val="11"/>
        <color theme="1"/>
        <rFont val="Calibri"/>
        <family val="2"/>
        <scheme val="minor"/>
      </rPr>
      <t xml:space="preserve"> TIRA LED LINEAL "TL1" DE 14.4W/ML, 1600LM/M, UL LISTED, IP65, USO INTERIOR OPTICA 120°, 3000K, INSTALADO SOBRE RIEL DIN (PARA RIGIDEZ) ATORNILLADO AL CIELO. INCLUIR ACCESORIOS COMO: DRIVERS LED 120V AC A 24V PARA LOS DISTINTOS TRAMOS, TAPAS FINALES DE TIRA, ETC.</t>
    </r>
  </si>
  <si>
    <t>SENSOR E INTERRUPTOR DE OCUPACION DE CIELO EN SANITARIOS,  DETECCION DUAL ULTRASONICO + PASIVO INFRARROJO, PLENO VOLTAJE 120V, DE 2 RELES DE 10AMP, DE ANGULO DE COBERTURA AJUSTABLE A 180 O 360 GRADOS, CON RADIO DE COBERTURA DE 1000 PIES CUADRADOS. CON TEMPORIZADO AJUSTABLE SEPARADO PARA LOS RELES 1 Y 2.</t>
  </si>
  <si>
    <t>LUMINARIA "SW" FLAT PANEL LED DE 2'x2', DE 3000 LUMENES, 39W MAXIMO 120V CON DRIVER LED, COLOR BLANCO Y LENTE LECHOSO. SE EXCLUYEN LOS DE LOCALES COMERCIALES QUE SE ENTREGAN EN GRIS.</t>
  </si>
  <si>
    <r>
      <rPr>
        <b/>
        <sz val="11"/>
        <color theme="1"/>
        <rFont val="Calibri"/>
        <family val="2"/>
        <scheme val="minor"/>
      </rPr>
      <t xml:space="preserve">SALIDA ELECTRICA DE </t>
    </r>
    <r>
      <rPr>
        <sz val="11"/>
        <color theme="1"/>
        <rFont val="Calibri"/>
        <family val="2"/>
        <scheme val="minor"/>
      </rPr>
      <t>LUMINARIA "SLL" LED LINEAL CONTÍNUA SUSPENDIDA DE 3" DE ANCHO, FORMA RECTANGULAR CON ESQUINAS CURVEADAS</t>
    </r>
  </si>
  <si>
    <r>
      <rPr>
        <b/>
        <sz val="11"/>
        <color theme="1"/>
        <rFont val="Calibri"/>
        <family val="2"/>
        <scheme val="minor"/>
      </rPr>
      <t>SUMINISTRO E INSTALACION DE METRO LINEAL DE</t>
    </r>
    <r>
      <rPr>
        <sz val="11"/>
        <color theme="1"/>
        <rFont val="Calibri"/>
        <family val="2"/>
        <scheme val="minor"/>
      </rPr>
      <t xml:space="preserve"> LUMINARIA "SLL" LED LINEAL CONTÍNUA SUSPENDIDA DE 3" DE ANCHO, FORMA RECTANGULAR CON ESQUINAS CURVEADAS, USO INTERIOR, DE 300 LUMENES/PIE NOMINALES DOWNLIGHT, SIN UPLIGHT, 3500K 80CRI, DRIVER LED A 120V 2.4W/PIE (7.9W/M). CUERPO RIGIDO DE ALUMINIO EXTRUIDO CON ACABADO COLOR BLANCO Y REFRACTOR DIFUSOR BLANCO LECHOSO. INCLUYE CABLES ACERADOS PARA SU SUSPENSION MAXIMA DE 1.00M BAJO CIELO DE LOSA VISTO. DIMERIZADO 0-10V + DIMMER 0-10V SE REQUIERE SOLAMENTE EN CASO DE PROVEERSE UNA LUMINARIA DE MAYORES LUMENES. EJEMPLO LED DE 500 LUMENES/PIE, REQUIERE UN DIMERIZADO DEL 60% PARA OBTENER LOS 150 LUX PROMEDIO EN LAS AREAS DE ESPERA.</t>
    </r>
  </si>
  <si>
    <r>
      <rPr>
        <b/>
        <sz val="11"/>
        <color theme="1"/>
        <rFont val="Calibri"/>
        <family val="2"/>
        <scheme val="minor"/>
      </rPr>
      <t>SUMINISTRO E INSTALACION DE METRO LINEAL DE</t>
    </r>
    <r>
      <rPr>
        <sz val="11"/>
        <color theme="1"/>
        <rFont val="Calibri"/>
        <family val="2"/>
        <scheme val="minor"/>
      </rPr>
      <t xml:space="preserve"> TIRA LED LINEAL "TL1" DE 14.4W/ML, 1600LM/M, UL LISTED, IP65, USO INTERIOR OPTICA 120°, 3000K, INSTALADO SOBRE RIEL DIN (PARA RIGIDEZ) ATORNILLADO AL CIELO. INCLUIR ACCESORIOS COMO: DRIVERS LED 120V AC A 24V PARA LOS DISTINTOS TRAMOS, TAPAS FINALES DE TIRA, ETC.</t>
    </r>
  </si>
  <si>
    <t>LUMINARIA TIPO "E3" LED EXIT MONTADA EN CIELO O PARED CON FLECHA INDICADORA. SIN REFLECTORES, FACE TYPE STENSIL, 120V 3.3W, CUERPO TERMOPLASTICO COLOR BLANCO, LETRA COLOR VERDE DE "SALIDA", BATERIA PLOMO - ACIDO INCORPORADA PARA 90 MINUTOS DE RESPALDO.</t>
  </si>
  <si>
    <t>LUMINARIA "K5C" DECORATIVA COLGANTE DE 5 PIEZAS DE DISTINTO TAMAÑO, CADA PIEZA CIRCULAR CON 4 BOMBILLOS EDISON DE 4W Y 400 LUMENES, DIMERIZABLES A 120V Y COLOR DE TEMPERATURA 2700-3000K, CRI &gt;=80%. INCLUYE: 1 LUMINARIA DE 120CM DE DIAMETRO, 2 LUMINARIAS DE 100CM, 2 DE 80CM Y UN TOTAL DE 20 BOMBILLOS EDISON. ACABADO MARRON CLARO. MODELO RATTAN CEILING LIGHT/OTTO DE DELLISE LIGHTING.</t>
  </si>
  <si>
    <t>LUMINARIA "WCY" DE PARED TIPO DECORATIVA DE COLUMNA, USO INTERIOR, CUERPO DE ALUMINIO Y ACRILICO REFRACTOR, 15W, 120V CON DRIVER LED INCLUIDO, 2700K CCT. CUERPO COLOR NEGRO DE 40 CM DE LONGITUD. SIMLAR AL CAT. B43 DE ELEVEN MASTER.</t>
  </si>
  <si>
    <t>IV. TOMACORRIENTES</t>
  </si>
  <si>
    <t>SALIDA ELECTRICA, SUMINISTRO E INSTALACION DE</t>
  </si>
  <si>
    <t>LUMINARIA "OWL" DE OBSTRUCCION DE UNA LAMPARA LED 18W 120V, NEMA 4X &amp; IP66, COLOR ROJO, RANGO DE OPERACION -55C A +55C, 60HZ, SIMILAR AL CAT. OWLFSR/120 DE COOPER CROUSE-HINDS. SE ENCIENDE CON CONTROL DE FOTOCELDA INSTALADO EN BASE DE LA PRIMERA LUMINARIA DEL CIRCUITO.</t>
  </si>
  <si>
    <t>POWERPANELBOARD "P3CV" CON MAIN BREAKERDE 700A 3P 480/277V, BARRAS DE ALUMINIO DE 800AMP 3P 25KAIC, TRIFASICO 5 HILOS, CON BARRAS DE NEUTRO Y TIERRA INDEPENDIENTES, EN GABINETE NEMA 1 ALIMENTACION SUPERIOR, DE 16 ESPACIOS TRIFASICOS, CON LOS SIGUIENTES BREAKERS BOLT ON DE 14KAIC: 4x50A/3P, 3x70A/3P, 2x60A/3P, 3x40A/3P, 1x100A/3P, 1x100A/3P/TRIP AJUSTABLE. Se ajusta la cantidad de breakers.</t>
  </si>
  <si>
    <t>PARARRAYOS ATMOSFERICO DE CEBADO NO ELECTRONICO EN MODULO NORTE, NIVEL DE PROTECCION I CON RADIO DE COBERTURA DE 80M. INCLUYE CABLE THOMSON 28R DE BAJADA O SU EQUIVALENTE. INCLUYE PARARRAYOS, MASTIL, ESTRUCTURA DE 2.5M PARA ELEVACION ADICIONAL, CABLE DE BAJADA, CONTADOR DE EVENTOS, RED TRIANGULAR DE DISPERSION, ETC. CONFORME DETALLES.</t>
  </si>
  <si>
    <t>PARARRAYOS ATMOSFERICO DE CEBADO NO ELECTRONICO EN MODULO SUR, NIVEL DE PROTECCION I CON RADIO DE COBERTURA DE 80M. INCLUYE CABLE THOMSON 28R DE BAJADA O SU EQUIVALENTE. INCLUYE CABLE THOMSON 28R DE BAJADA O SU EQUIVALENTE. INCLUYE PARARRAYOS, MASTIL, ESTRUCTURA DE 2.5M PARA ELEVACION ADICIONAL, CABLE DE BAJADA, CONTADOR DE EVENTOS, RED TRIANGULAR DE DISPERSION, ETC. CONFORME DETALLES.</t>
  </si>
  <si>
    <t>PARARRAYOS ATMOSFERICO DE CEBADO NO ELECTRONICO EN MODULO DE SUBESTACION ELECTRICA, NIVEL DE PROTECCION I CON RADIO DE COBERTURA DE 35M. INCLUYE CABLE THOMSON 28R DE BAJADA O SU EQUIVALENTE. INCLUYE CABLE THOMSON 28R DE BAJADA O SU EQUIVALENTE. INCLUYE PARARRAYOS, MASTIL, ESTRUCTURA DE 2.5M PARA ELEVACION ADICIONAL, CABLE DE BAJADA, CONTADOR DE EVENTOS, RED TRIANGULAR DE DISPERSION, ETC. CONFORME DETALLES.</t>
  </si>
  <si>
    <t>TOMACORRIENTE DE PISO COMBINADO 15A 125V NEMA 5-15R, Y RECEPTACULO RJ45 CAT6, INCLUYE SALIDA ELECTRICA Y SALIDA CON CABLE UTP6 DESDE GABINETE DE COMUNICACIONES.</t>
  </si>
  <si>
    <t>BOTONERA DE PARO DE EMERGENCIA PARA CONTROL DE BANDA TRANSPORTADORA DE MALETAS. INCLUIR CABLEADO Y CANALIZACION HASTA EL CONTROL. A 1.5OM SNPT.</t>
  </si>
  <si>
    <t>LUZ Y TOMA PARA MANTENIMIENTO EN CUBO DE ELEVADORES. INCLUYE: 1) TOMACORRIENTE DOBLE 15A 125V NEMA 5-15R CON INTERRUPTOR DE FALLA A TIERRA GFCI 2) LUMINARIA LED TIPO TORTUGA 5.5W 120V 720 LUMENS 4000K 180 GRADOS DE ANGULO DE APERTURA, CRI&gt;70%, VIDA UTIL &gt;=20000 HORAS, SIMILAR AL CAT. P26243 DE SYLVANIA, SU ENCENDIDO CONTROLADO POR 3) INTERRUPTOR SENCILLO DE VAIVEN 15A 125V PARA ENCEDIDO DE LUCES. LOS INTERRUPTORES SE UBICAN SOLAMENTE EN EL NIVEL DE SOTANO Y EN EL NIVEL DE AZOTEA DE CADA CUBO DE ELEVADORES.</t>
  </si>
  <si>
    <t>SALIDA ELECTRICA PARA SECADOR DE MANOS EN SANITARIO. MODELO ENERGY SAVER A 120V. EN CAJA RECTANGULAR 2"x4"x1-7/8" A 1.20M SNPT.</t>
  </si>
  <si>
    <t>TOMA "TWL" TIPO PLUG HEMBRA TWISTLOCK NEMA L5-20P 20A 125V. INCLUIR PLUG MACHO.</t>
  </si>
  <si>
    <t>TOMACORRIENTE DE PISO PARA KIOSKOS Y MESAS DE CARGA 20A 125V NEMA 5-20R GFCI CON CUERPO Y TAPA DE BRONCE.</t>
  </si>
  <si>
    <t xml:space="preserve">TOMACORRIENTE DOBLE POLARIZADO 15A 125V NEMA 5-15R TAMPER-RESISTANT, COLOR NARANJA, INSTALADA EN CAJA METÁLICA CALIBRE 16 DE 2"x4"x1-7/8", INSTALADO VERTICALMENTE A 0.45m SNPT AL CENTRO SALVO OTRA INDICACION. </t>
  </si>
  <si>
    <t>TOMACORRIENTE GRADO COMERCIAL DOBLE POLARIZADO 15A 125V NEMA 5-15R TAMPER-RESISTANT, INSTALADA EN CAJA METÁLICA CALIBRE 16 DE 2"x4"x1-7/8", INSTALADA VERTICALMENTE A 0.45m SNPT AL CENTRO SALVO OTRA INDICACION.</t>
  </si>
  <si>
    <t>TOMACORRIENTE GRADO COMERCIAL DOBLE POLARIZADO GFCI 20A 125V NEMA 5-20R TAMPER-RESISTANT, CON INTERRUPTOR DE FALLA A TIERRA, INSTALADA EN CAJA METÁLICA CALIBRE 16 DE 2"x4"x1-7/8", INSTALADA VERTICALMENTE A 0.45m SNPT AL CENTRO SALVO OTRA INDICACION.</t>
  </si>
  <si>
    <t>TOMACORRIENTE GRADO COMERCIAL DOBLE POLARIZADO 20A 125V NEMA 5-20R TAMPER-RESISTANT, INSTALADA EN CAJA METÁLICA CALIBRE 16 DE 2"x4"x1-7/8", INSTALADA VERTICALMENTE A 0.45m SNPT AL CENTRO SALVO OTRA INDICACION.</t>
  </si>
  <si>
    <t>TOMACORRIENTE GRADO COMERCIAL DOBLE POLARIZADO 20A 125V NEMA 5-20R GFCI TAMPER-RESISTANT, INSTALADA EN CAJA DE PVC DE 2"x4"x1-7/8", CON TAPADERA CONTRA INTEMPERIE, INSTALADA A 0.45M SNPT, SALVO OTRA ALTURA INDICADA.</t>
  </si>
  <si>
    <t>CANALIZACIONES DE RESERVA HACIA AREAS VERDES EXTERIORES INCLUYE CANALIZACION PVC, CAJAS DE PVC Y SONDA.</t>
  </si>
  <si>
    <t>VI. PARARRAYOS ATMOSFERICO</t>
  </si>
  <si>
    <t>OPTICAL NETWORK TERMINAL "ONT" CONVERTIDOR DE FIBRA A COBRE, ALIMENTACION A 120V. PARA ENTRADA DE FIBRA Y SALIDA PARA 2 PUERTOS UTP6. APLICA PARA SALIDAS CON DISTANCIAS MAYORES A 90METROS DEL GABINETE DE COMUNICACIONES MAS CERCANO. INSTALADO EN INTERIOR DE CAJA TERMOPLASTICA DE 12"x12"x4" CON TAPADERA (O INSTALADO EN INTERIOR DE MUEBLE)</t>
  </si>
  <si>
    <t>SALIDA PARA 1 RECEPTACULO DE VOZ/DATOS EN PARED, EN TUBERIA EMT DE 3/4", CON JACK MODULAR RJ45 CAT. 6, CON ADAPTADOR Y PLACA COLOR BLANCO. EN CAJA METALICA PESADA DE 2"x4"x2-1/8" INSTALADO A 0.4M S.N.P.T. A MENOS QUE SE INDIQUE OTRA ALTURA. INCLUYE EL CABLE UTP CATEGORÍA 6 DESDE GABINETE DE COMUNICACIONES MAS CERCANO.</t>
  </si>
  <si>
    <t>SALIDA PARA 2 RECEPTACULOS DE VOZ/DATOS EN PARED, EN TUBERIA EMT DE 3/4", CON JACK MODULAR RJ45 CAT. 6, CON ADAPTADOR Y PLACA COLOR BLANCO. EN CAJA METALICA PESADA DE 2"x4"x2-1/8" INSTALADO A 0.4M S.N.P.T. A MENOS QUE SE INDIQUE OTRA ALTURA. INCLUYE EL CABLE UTP CATEGORÍA 6 DESDE GABINETE DE COMUNICACIONES MAS CERCANO.</t>
  </si>
  <si>
    <t>SALIDA PARA 3 RECEPTACULOS DE VOZ/DATOS EN PARED, EN TUBERIA EMT DE 3/4", CON JACK MODULAR RJ45 CAT. 6, CON ADAPTADOR Y PLACA COLOR BLANCO. EN CAJA METALICA PESADA DE 2"x4"x2-1/8" INSTALADO A 0.4M S.N.P.T. A MENOS QUE SE INDIQUE OTRA ALTURA. INCLUYE EL CABLE UTP CATEGORÍA 6 DESDE GABINETE DE COMUNICACIONES MAS CERCANO.</t>
  </si>
  <si>
    <t>SALIDA PARA 4 RECEPTACULOS DE VOZ/DATOS EN PARED, EN TUBERIA EMT DE 3/4", CON JACK MODULAR RJ45 CAT. 6, CON ADAPTADOR Y PLACA COLOR BLANCO. EN CAJA METALICA PESADA DE 2"x4"x2-1/8" INSTALADO A 0.4M S.N.P.T. A MENOS QUE SE INDIQUE OTRA ALTURA. INCLUYE EL CABLE UTP CATEGORÍA 6 DESDE GABINETE DE COMUNICACIONES MAS CERCANO.</t>
  </si>
  <si>
    <t>BANDEJA TIPO CANASTA (CABLOFIL O FLEXTRAY) DE 4"x2"</t>
  </si>
  <si>
    <t>BANDEJA TIPO CANASTA (CABLOFIL O FLEXTRAY) DE 6"x2"</t>
  </si>
  <si>
    <t>BANDEJA TIPO CANASTA (CABLOFIL O FLEXTRAY) DE 10"x2"</t>
  </si>
  <si>
    <t>GABINETE "GC1V" DE MEDIA ALTURA DE RACK CERRADO DE 21U DE BAJO PERFIL, INSTALACIÓN EN PARED, 1.04x0.60x0.45M, SIMILAR AL SRW21U DE TRIPP-LITE. INCLUYE EL PATCH PANEL PARA LA CONEXION DE LOS CABLES UTP. EL EQUIPO ACTIVO SERA DISEÑADO, SUMINISTRADO E INSTALADO POR OTROS</t>
  </si>
  <si>
    <t>SALIDA PARA 2 RECEPTACULOS DE VOZ/DATOS EN PISO (SOLO CABLEADO), EN TUBERIA EMT DE 3/4", CON JACK MODULAR RJ45 CAT. 6, CON ADAPTADOR Y PLACA COLOR BLANCO. EN CAJA METALICA PESADA DE 2"x4"x2-1/8" INSTALADO A 0.4M S.N.P.T. A MENOS QUE SE INDIQUE OTRA ALTURA. INCLUYE EL CABLE UTP CATEGORÍA 6 DESDE GABINETE DE COMUNICACIONES MAS CERCANO.</t>
  </si>
  <si>
    <t>SALIDA PARA LOCAL COMERCIAL, CON 2xUTP6, TERMINADO EN CAJA DE 6"x6" SOBRE CIELO, CON 1.5M DE CABLE EXCEDENTE ENROLLADO EN INTERIOR DE CAJA.</t>
  </si>
  <si>
    <t>ACOMETIDA DE FIBRA OPTICA PARA "GC1V" DESDE DATA CENTER DE EHISA</t>
  </si>
  <si>
    <t>GABINETE "GC1ATM" DE MEDIA ALTURA DE RACK CERRADO DE 21U DE BAJO PERFIL, INSTALACIÓN EN PARED, 1.04x0.60x0.45M, SIMILAR AL SRW21U DE TRIPP-LITE. INCLUYE EL PATCH PANEL PARA LA CONEXION DE LOS CABLES UTP. EL EQUIPO ACTIVO SERA DISEÑADO, SUMINISTRADO E INSTALADO POR OTROS</t>
  </si>
  <si>
    <t>SALIDA PARA 1 RECEPTACULO DE DATOS EN PISO (SOLO CABLEADO Y CANALIZADO), EN TUBERIA EMT DE 3/4", CON JACK MODULAR RJ45 CAT. 6, CON ADAPTADOR Y PLACA COLOR BLANCO. EN CAJA METALICA PESADA DE 2"x4"x2-1/8" INSTALADO A 0.4M S.N.P.T. A MENOS QUE SE INDIQUE OTRA ALTURA. INCLUYE EL CABLE UTP CATEGORÍA 6 DESDE GABINETE DE COMUNICACIONES MAS CERCANO.</t>
  </si>
  <si>
    <t>GABINETE "GC2A" DE COMUNICACIONES DE 42U, TIPO RACK CERRADO, CON PANELES DE PUERTAS, LATERAL, TECHO Y PISO, 1.97Hx0.60Wx1.0D M SIMILAR AL CAT. SR2000 DE TRIPP-LITE. EL EQUIPO ACTIVO SERA DISEÑADO, SUMINISTRADO E INSTALADO POR OTROS.</t>
  </si>
  <si>
    <t>GABINETE "GC1C" DE COMUNICACIONES DE 42U, TIPO RACK CERRADO, CON PANELES DE PUERTAS, LATERAL, TECHO Y PISO, 1.97Hx0.60Wx1.0D M SIMILAR AL CAT. SR2000 DE TRIPP-LITE. EL EQUIPO ACTIVO SERA DISEÑADO, SUMINISTRADO E INSTALADO POR OTROS.</t>
  </si>
  <si>
    <t>GABINETE "GC2C" DE COMUNICACIONES DE 42U, TIPO RACK CERRADO, CON PANELES DE PUERTAS, LATERAL, TECHO Y PISO, 1.97Hx0.60Wx1.0D M SIMILAR AL CAT. SR2000 DE TRIPP-LITE. EL EQUIPO ACTIVO SERA DISEÑADO, SUMINISTRADO E INSTALADO POR OTROS.</t>
  </si>
  <si>
    <t>ACOMETIDA DE FIBRA OPTICA MONOMODO PARA 2xONTS DEL NIVEL 2</t>
  </si>
  <si>
    <t>GABINETE "GCV" DE MEDIA ALTURA DE RACK CERRADO DE 21U DE BAJO PERFIL, INSTALACIÓN EN PARED, 1.04x0.60x0.45M, SIMILAR AL SRW21U DE TRIPP-LITE. INCLUYE EL PATCH PANEL PARA LA CONEXION DE LOS CABLES UTP. EL EQUIPO ACTIVO SERA DISEÑADO, SUMINISTRADO E INSTALADO POR OTROS</t>
  </si>
  <si>
    <t>GABINETE "GC3N" DE MEDIA ALTURA DE RACK CERRADO DE 21U DE BAJO PERFIL, INSTALACIÓN EN PARED, 1.04x0.60x0.45M, SIMILAR AL SRW21U DE TRIPP-LITE. INCLUYE EL PATCH PANEL PARA LA CONEXION DE LOS CABLES UTP. EL EQUIPO ACTIVO SERA DISEÑADO, SUMINISTRADO E INSTALADO POR OTROS</t>
  </si>
  <si>
    <t>ACOMETIDA DE FIBRA OPTICA PARA "GC3N" DESDE DATA CENTER DE EHISA</t>
  </si>
  <si>
    <t>GABINETE "GC3LOBBY" DE MEDIA ALTURA DE RACK CERRADO DE 21U DE BAJO PERFIL, INSTALACIÓN EN PARED, 1.04x0.60x0.45M, SIMILAR AL SRW21U DE TRIPP-LITE. INCLUYE EL PATCH PANEL PARA LA CONEXION DE LOS CABLES UTP. EL EQUIPO ACTIVO SERA DISEÑADO, SUMINISTRADO E INSTALADO POR OTROS</t>
  </si>
  <si>
    <t>ACOMETIDA DE FIBRA OPTICA PARA "GC3LOBBY" DESDE DATA CENTER DE EHISA</t>
  </si>
  <si>
    <t>GABINETE "GC3OA" DE MEDIA ALTURA DE RACK CERRADO DE 21U DE BAJO PERFIL, INSTALACIÓN EN PARED, 1.04x0.60x0.45M, SIMILAR AL SRW21U DE TRIPP-LITE. INCLUYE EL PATCH PANEL PARA LA CONEXION DE LOS CABLES UTP. EL EQUIPO ACTIVO SERA DISEÑADO, SUMINISTRADO E INSTALADO POR OTROS</t>
  </si>
  <si>
    <t>ACOMETIDA DE FIBRA OPTICA PARA "GC3OA" DESDE DATA CENTER DE EHISA</t>
  </si>
  <si>
    <t>SUMINISTRO E INSTALACION DE EQUIPO Y SUS SALIDAS (CABLEADO, TUBERIA, CERTIFICADO DE CABLES).</t>
  </si>
  <si>
    <t>ALIMENTADOR ELECTRICO DE POWERPANELBOARD "PP3B-480" , DESDE  DUCTO BARRA DE 2500A CON CABLE 2(3#3/0+1#2/0N+1#2T) AWG-CU THHN 2xEMT 2"</t>
  </si>
  <si>
    <t>ALIMENTADOR ELECTRICO DE CENTRO DE CARGA "P1L1 , DESDE  "P3B" DE 1000A 208V CON CABLE 2x8+1x10N+1x10T AWG-CU THHN EMT 3/4"</t>
  </si>
  <si>
    <t>ALIMENTADOR ELECTRICO DE POWERPANELBOARD "P3B"  , DESDE  "TXB" CON CABLE 3(3x350MCM+1#250MCM/N+2/0T) 3xEMT/BxSf 4"</t>
  </si>
  <si>
    <t>ALIMENTADOR ELECTRICO DE POWERPANELBOARD "P3B-208" , DESDE  "P3B" DE 1000A 208V CON CABLE 2(3x3/0+1x2/0N+2T) AWG-CU THHN 2xEMT 2"</t>
  </si>
  <si>
    <t>ALIMENTADOR ELECTRICO DE SMART PANELBOARD "P1BI" , DESDE  "P3B" DE 1000A 208V CON CABLE 3x8+8N+10T AWG-CU THHN, EMT 3/4"</t>
  </si>
  <si>
    <t>ALIMENTADOR ELECTRICO DE PANELBOARD "P1BT , DESDE  "P3B" DE 1000A 208V CON CABLE 3x3/0+1x2/0N+6T AWG-CU THHN EMT 2"</t>
  </si>
  <si>
    <t>ALIMENTADOR ELECTRICO DE PANELBOARD "P2BT" , DESDE  "P3B" DE 1000A 208V CON CABLE 3x3/0+1x2/0N+6T AWG-CU THHN EMT 2"</t>
  </si>
  <si>
    <t>ALIMENTADOR ELECTRICO DE SMART PANELBOARD "P2BI" , DESDE  "P3B" DE 1000A 208V CON CABLE 3x8+8N+10T AWG-CU THHN, EMT 3/4"</t>
  </si>
  <si>
    <t>ALIMENTADOR ELECTRICO DE PANELBOARD "P2BH" , DESDE  "P3B" DE 1000A 208V CON CABLE 3x1/0+1x2N+6T AWG-CU THHN, EMT 1-1/2"</t>
  </si>
  <si>
    <t>ALIMENTADOR ELECTRICO DE CENTRO DE CARGA "P3BI" , DESDE  "P3B" DE 1000A 208V CON CABLE 3x8+8N+10T AWG-CU THHN, EMT 3/4"</t>
  </si>
  <si>
    <t>ALIMENTADOR ELECTRICO DE PANELBOARD "P3BT" , DESDE  "P3B" DE 1000A 208V CON CABLE 3x3/0+1x2/0N+6T AWG-CU THHN EMT 2"</t>
  </si>
  <si>
    <t>ALIMENTADOR ELECTRICO DE CENTRO DE CARGA "P3BH" , DESDE  "P3B" DE 1000A 208V CON CABLE 3x8+10N+10T AWG-CU THHN, EMT 3/4"</t>
  </si>
  <si>
    <t>ALIMENTADOR ELECTRICO DE PANELBOARD "PEV1" , DESDE  "P3B" DE 1000A 208V CON CABLE 3x6+1x8N+1x10T AWG-CU THHN, EMT 1"</t>
  </si>
  <si>
    <t>ALIMENTADOR ELECTRICO DE PANELBOARD "PEV2" , DESDE  "P3B" DE 1000A 208V CON CABLE 3x6+1x8N+1x10T AWG-CU THHN, EMT 1"</t>
  </si>
  <si>
    <t>ALIMENTADOR ELECTRICO DE CENTRO DE CARGA "P1L2 , DESDE  "P3B" DE 1000A 208V CON CABLE 2x8+1x10N+1x10T AWG-CU THHN EMT 3/4"</t>
  </si>
  <si>
    <t>ALIMENTADOR ELECTRICO DE CENTRO DE CARGA "P1L3 , DESDE  "P3B" DE 1000A 208V CON CABLE 2x8+1x10N+1x10T AWG-CU THHN EMT 3/4"</t>
  </si>
  <si>
    <t>ALIMENTADOR ELECTRICO DE CENTRO DE CARGA "P1L4 , DESDE  "P3B" DE 1000A 208V CON CABLE 2x8+1x10N+1x10T AWG-CU THHN EMT 3/4"</t>
  </si>
  <si>
    <t>ALIMENTADOR ELECTRICO DE CENTRO DE CARGA "P1L5 , DESDE  "P3B" DE 1000A 208V CON CABLE 2x8+1x10N+1x10T AWG-CU THHN EMT 3/4"</t>
  </si>
  <si>
    <t>ALIMENTADOR ELECTRICO DE CENTRO DE CARGA "P1L6 , DESDE  "P3B" DE 1000A 208V CON CABLE 2x8+1x10N+1x10T AWG-CU THHN EMT 3/4"</t>
  </si>
  <si>
    <t>ALIMENTADOR ELECTRICO DE CENTRO DE CARGA "P1L7 , DESDE  "P3B" DE 1000A 208V CON CABLE 2x8+1x10N+1x10T AWG-CU THHN EMT 3/4"</t>
  </si>
  <si>
    <t>ALIMENTADOR ELECTRICO DE CENTRO DE CARGA "P1L8 , DESDE  "P3B" DE 1000A 208V CON CABLE 2x8+1x10N+1x10T AWG-CU THHN EMT 3/4"</t>
  </si>
  <si>
    <t>ALIMENTADOR ELECTRICO DE CENTRO DE CARGA "P1L9 , DESDE  "P3B" DE 1000A 208V CON CABLE 2x8+1x10N+1x10T AWG-CU THHN EMT 3/4"</t>
  </si>
  <si>
    <t>ALIMENTADOR ELECTRICO DE CENTRO DE CARGA "P1L10 , DESDE  "P3B" DE 1000A 208V CON CABLE 2x8+1x10N+1x10T AWG-CU THHN EMT 3/4"</t>
  </si>
  <si>
    <t>ALIMENTADOR ELECTRICO DE CENTRO DE CARGA "P1L11 , DESDE  "P3B" DE 1000A 208V CON CABLE 2x8+1x10N+1x10T AWG-CU THHN EMT 3/4"</t>
  </si>
  <si>
    <t>ALIMENTADOR ELECTRICO DE CENTRO DE CARGA "P2L1 , DESDE  "P3B" DE 1000A 208V CON CABLE 2x8+1x10N+1x10T AWG-CU THHN EMT 3/4"</t>
  </si>
  <si>
    <t>ALIMENTADOR ELECTRICO DE CENTRO DE CARGA "P2L2 , DESDE  "P3B" DE 1000A 208V CON CABLE 2x8+1x10N+1x10T AWG-CU THHN EMT 3/4"</t>
  </si>
  <si>
    <t>ALIMENTADOR ELECTRICO DE CENTRO DE CARGA "P2L3 , DESDE  "P3B" DE 1000A 208V CON CABLE 2x8+1x10N+1x10T AWG-CU THHN EMT 3/4"</t>
  </si>
  <si>
    <t>ALIMENTADOR ELECTRICO DE CENTRO DE CARGA "P2L4 , DESDE  "P3B" DE 1000A 208V CON CABLE 2x8+1x10N+1x10T AWG-CU THHN EMT 3/4"</t>
  </si>
  <si>
    <t>ALIMENTADOR ELECTRICO DE CENTRO DE CARGA "P2L5 , DESDE  "P3B" DE 1000A 208V CON CABLE 2x8+1x10N+1x10T AWG-CU THHN EMT 3/4"</t>
  </si>
  <si>
    <t>ALIMENTADOR ELECTRICO DE CENTRO DE CARGA "P2L6 , DESDE  "P3B" DE 1000A 208V CON CABLE 2x8+1x10N+1x10T AWG-CU THHN EMT 3/4"</t>
  </si>
  <si>
    <t>ALIMENTADOR ELECTRICO DE CENTRO DE CARGA "P2L7 , DESDE  "P3B" DE 1000A 208V CON CABLE 2x8+1x10N+1x10T AWG-CU THHN EMT 3/4"</t>
  </si>
  <si>
    <t>ALIMENTADOR ELECTRICO DE CENTRO DE CARGA "P2L9 , DESDE  "P3B" DE 1000A 208V CON CABLE 2x8+1x10N+1x10T AWG-CU THHN EMT 3/4"</t>
  </si>
  <si>
    <t>ALIMENTADOR ELECTRICO DE CENTRO DE CARGA "P2L10 , DESDE  "P3B" DE 1000A 208V CON CABLE 2x8+1x10N+1x10T AWG-CU THHN EMT 3/4"</t>
  </si>
  <si>
    <t>ALIMENTADOR ELECTRICO DE CENTRO DE CARGA "P2L11 , DESDE  "P3B" DE 1000A 208V CON CABLE 2x8+1x10N+1x10T AWG-CU THHN EMT 3/4"</t>
  </si>
  <si>
    <t>ALIMENTADOR ELECTRICO DE CENTRO DE CARGA "P2L12 , DESDE  "P3B" DE 1000A 208V CON CABLE 2x8+1x10N+1x10T AWG-CU THHN EMT 3/4"</t>
  </si>
  <si>
    <t>ALIMENTADOR ELECTRICO DE CENTRO DE CARGA "P3L1 , DESDE  "P3B" DE 1000A 208V CON CABLE 2x8+1x10N+1x10T AWG-CU THHN EMT 3/4"</t>
  </si>
  <si>
    <t>ALIMENTADOR ELECTRICO DE CENTRO DE CARGA "P3L2 , DESDE  "P3B" DE 1000A 208V CON CABLE 2x8+1x10N+1x10T AWG-CU THHN EMT 3/4"</t>
  </si>
  <si>
    <t>ALIMENTADOR ELECTRICO DE CENTRO DE CARGA "P3L3 , DESDE  "P3B" DE 1000A 208V CON CABLE 2x8+1x10N+1x10T AWG-CU THHN EMT 3/4"</t>
  </si>
  <si>
    <t>ALIMENTADOR ELECTRICO DE CENTRO DE CARGA "P3L4 , DESDE  "P3B" DE 1000A 208V CON CABLE 2x8+1x10N+1x10T AWG-CU THHN EMT 3/4"</t>
  </si>
  <si>
    <t>ALIMENTADOR ELECTRICO DE CENTRO DE CARGA "P3L5 , DESDE  "P3B" DE 1000A 208V CON CABLE 2x8+1x10N+1x10T AWG-CU THHN EMT 3/4"</t>
  </si>
  <si>
    <t>ALIMENTADOR ELECTRICO DE CENTRO DE CARGA "P3L7 , DESDE  "P3B" DE 1000A 208V CON CABLE 2x8+1x10N+1x10T AWG-CU THHN EMT 3/4"</t>
  </si>
  <si>
    <t>ALIMENTADOR ELECTRICO DE PANEL EXISTENTE "Q3-630A" TIPO IEC 208/120V , DESDE  "PP3B" CON CABLE 3(3#3/0+1#2/0N+1#2T) AWG-CU THHN, 3xEMT 2"/BANDEJA</t>
  </si>
  <si>
    <t>ALIMENTADOR ELECTRICO DE CENTRO DE CARGA "P1AL5 , DESDE  "PP3A" CON CABLE 2x8+1x8N+1x10T AWG-CU THHN EMT 3/4"</t>
  </si>
  <si>
    <t>EXT-C309, CON CABLE 2X12+14T AWG-CU THHN, EN TUBO EMT 1/2" Y CONEXION TSJ 3X12.</t>
  </si>
  <si>
    <t>UE-C228, desde panel P3BH, CABLE 2#12+1#14TAWG-CU THHN, EN TUBO EMT 1/2" Y BANDEJA.</t>
  </si>
  <si>
    <t>UE-C229, desde panel P3BH, CABLE 2#12+1#14TAWG-CU THHN, EN TUBO EMT 1/2" Y BANDEJA.</t>
  </si>
  <si>
    <t>MANGA #5 (NUEVA, EXTENSION DESDE CUARTO ELECTRICO VIEJO), DESDE "P3DV-16", 3x4+1x6N+1x8T AWG-CU THHN, RMC/EMT 1" + BANDEJA.</t>
  </si>
  <si>
    <r>
      <t xml:space="preserve">TRANSFORMADOR TIPO SECO DE 2500KVA CON VENTILACION FORZADA AN/FN 13.8KV DELTA - 480/277V ESTRELLA, CON ZAPATAS PARA CONEXIONES PRIMARIAS Y SEGUNDARIAS TIPO NEMA O SEGUN RECOMENDACION DEL FABRICANTE. </t>
    </r>
    <r>
      <rPr>
        <sz val="11"/>
        <color rgb="FFFF0000"/>
        <rFont val="Calibri"/>
        <family val="2"/>
        <scheme val="minor"/>
      </rPr>
      <t xml:space="preserve">ITEM SUMINISTRADO,CONSIDERAR MONTAJE Y CONEXIÓN </t>
    </r>
  </si>
  <si>
    <r>
      <t xml:space="preserve">SWITCHBOARD "SSU-NC" CON MAIN BREAKER DE 3000AMP, CON CONEXION DE ATS PARA GENERADORES 2x1600A. CON BREAKERS RAMALES: 1x50A/3P/35KAIC (PARA SUPRESOR DE PICOS DE 200KA 3F+N+T INCORPORADO EN SWITCHBOARD), 1x700A/3P/35KAIC PARA P3DV, 1x350A/3P/35KV PARA BANCO DE CAPACITORES, Y 1x2500A (PARA ALIMENTACION DE DUCTO BARRA DE 2000A). INCLUIR BORNERAS Y/O TERMINALES PARA LOS CABLES CONFORME EL DIAGRAMA UNIFILAR. INCLUYE MEDIDOR PM5300 O SIMILAR CON SUS TRANSFORMADORES DE CORRIENTE DE BARRA Y TODAS LAS CONEXIONES. CON BARRAS DE NEUTRO Y TIERRA INDEPENDIENTES. ALIMENTACION INFERIOR. </t>
    </r>
    <r>
      <rPr>
        <u/>
        <sz val="11"/>
        <color rgb="FFFF0000"/>
        <rFont val="Calibri"/>
        <family val="2"/>
        <scheme val="minor"/>
      </rPr>
      <t>ITEM SUMINITRADO CORRESPONDE COMPLETAR LOS REQUERIMIENTOS:1x700A/3P/35KAIC PARA P3DV, 1x350A/3P/35KV PARA BANCO DE CAPACITORES</t>
    </r>
  </si>
  <si>
    <r>
      <t xml:space="preserve">BANCO DE CAPACITORES AUTOMATICO DE 225KVAR SIN MAIN BREAKER, BORNERAS DE ENTRADA. 480/277V. CON CONTROL AUTOMATICO DE ETAPAS. CON SUPRESOR DE PICOS INCORPORADO. EN GABINETE NEMA 1 AUTOSOPORTADO. CON PUERTO DE COMUNICACION PARA RED ETHERNET PARA MONITOREO REMOTO. INCLUYE 1xTC 2500:5 DE BARRA Y SU CABLEADO DE CONEXION. </t>
    </r>
    <r>
      <rPr>
        <b/>
        <u/>
        <sz val="11"/>
        <color rgb="FFFF0000"/>
        <rFont val="Calibri"/>
        <family val="2"/>
        <scheme val="minor"/>
      </rPr>
      <t>ITEM SUMINISTRADO</t>
    </r>
    <r>
      <rPr>
        <sz val="11"/>
        <color theme="1"/>
        <rFont val="Calibri"/>
        <family val="2"/>
        <scheme val="minor"/>
      </rPr>
      <t xml:space="preserve"> CONSIDERAR MONTAJE Y CONEXION </t>
    </r>
  </si>
  <si>
    <r>
      <t xml:space="preserve">SWITCHGEAR DE 600AMP A 13.8KV DE 3 VIAS (LADO FUENTE, LADO CARGA #1 Y LADO CARGA #2). SECCIONADORA SIN INTERRUPTOR, CON PUESTA A TIERRA Y PARARRAYOS EN EL LADO FUENTE. CADA LADO DE CARGA (#1 Y #2) CON INTERRUPTOR PARA ALIMENTACION A TRANSFORMADORES DE 2000KVA Y 2500KVA Y PUESTA A TIERRA. </t>
    </r>
    <r>
      <rPr>
        <sz val="11"/>
        <color rgb="FFFF0000"/>
        <rFont val="Calibri"/>
        <family val="2"/>
        <scheme val="minor"/>
      </rPr>
      <t>ITEM SUMINISTRADO, EL CUAL REQUIERE DE AGREGAR UNA CELDA ADICIONAL PARA EL SEGUNDO TRANSFORMADOR.</t>
    </r>
    <r>
      <rPr>
        <sz val="11"/>
        <color theme="1"/>
        <rFont val="Calibri"/>
        <family val="2"/>
        <scheme val="minor"/>
      </rPr>
      <t>CONSIDERAR MONTAJE Y CONEXION.</t>
    </r>
  </si>
  <si>
    <t>Formato v1.0</t>
  </si>
  <si>
    <t xml:space="preserve">Ramón Villeda Morales, San Pedro Sula, Cortés. </t>
  </si>
  <si>
    <t>Incluir el nombre completo de su empresa en esta área</t>
  </si>
  <si>
    <t>Suministro e Instalación de Sistema Eléctrico y HVAC - TRVM</t>
  </si>
  <si>
    <t>SUBTOTAL INTERRUPTORES DE SEGURIDAD</t>
  </si>
  <si>
    <t>SUBTOTAL EQUIPO ELECTRICO EN BAJA TENSION CUARTO ELECTRICO NORTE</t>
  </si>
  <si>
    <t>SUBTOTAL EQUIPO ELECTRICO EN BAJA TENSION SUBESTACION NORTE Y CENTRO</t>
  </si>
  <si>
    <t>SUBTOTAL EQUIPO ELECTRICO EN BAJA TENSION SUBESTACION SUR</t>
  </si>
  <si>
    <t>EQUIPO ELECTRICO EN MEDIA TENSION Y TRANSFORMADORES</t>
  </si>
  <si>
    <t>I. EQUIPOS ELÉCTRICOS</t>
  </si>
  <si>
    <t>SUBTOTAL BANDEJA ELECTRICA</t>
  </si>
  <si>
    <t>SUBTOTAL MEDIA TENSION 13.8/7.97KV</t>
  </si>
  <si>
    <t xml:space="preserve">SUBTOTAL ALIMENTADORES ELECTRICOS A CONDENSADORAS HVAC </t>
  </si>
  <si>
    <t>SUBTOTAL EXCEPTO EL SISTEMA DE HVAC DEL LOBBY</t>
  </si>
  <si>
    <t xml:space="preserve">SUBTOTAL EQUIPO DE SERVICIOS PROPIOS </t>
  </si>
  <si>
    <t>SUBTOTAL EQUIPO DE VENTILACION MECANICA</t>
  </si>
  <si>
    <t>TOTAL SISTEMA ELÉCTRICO I. EQUIPOS ELÉCTRICOS</t>
  </si>
  <si>
    <t>TOTAL SISTEMA ELÉCTRICO II. ALIMENTADORES ELÉCTRICOS</t>
  </si>
  <si>
    <t>TOTAL SISTEMA ELÉCTRICO III. ILUMINACIÓN</t>
  </si>
  <si>
    <t>SUBTOTAL CONTROLES DE ALUMBRADO</t>
  </si>
  <si>
    <t>SUBTOTAL LUMINARIAS</t>
  </si>
  <si>
    <t>SALIDA ELECTRICA, (SUMINISTRO E INSTALACION)</t>
  </si>
  <si>
    <t>TOTAL SISTEMA ELÉCTRICO IV. TOMACORRIENTES</t>
  </si>
  <si>
    <t>V. RED PASIVA DE COMUNICACIONES</t>
  </si>
  <si>
    <t>TOTAL SISTEMA ELÉCTRICO V. COMUNICACIONES</t>
  </si>
  <si>
    <t>TOTAL SISTEMA ELÉCTRICO VI. PARARRAYOS ATMOSFERICO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</si>
</sst>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409]#,##0.00"/>
    <numFmt numFmtId="166" formatCode="[$$-409]* #,##0.00\ ;[$$-409]* \-#,##0.00\ ;[$$-409]* \-#\ ;@\ "/>
    <numFmt numFmtId="167" formatCode="&quot;L&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u/>
      <sz val="11"/>
      <color rgb="FFFF0000"/>
      <name val="Calibri"/>
      <family val="2"/>
      <scheme val="minor"/>
    </font>
    <font>
      <b/>
      <u/>
      <sz val="11"/>
      <color rgb="FFFF0000"/>
      <name val="Calibri"/>
      <family val="2"/>
      <scheme val="minor"/>
    </font>
    <font>
      <sz val="10"/>
      <name val="Arial"/>
      <family val="2"/>
    </font>
    <font>
      <sz val="8"/>
      <name val="Calibri"/>
      <family val="2"/>
      <scheme val="minor"/>
    </font>
    <font>
      <b/>
      <sz val="14"/>
      <color theme="1"/>
      <name val="Calibri"/>
      <family val="2"/>
      <scheme val="minor"/>
    </font>
    <font>
      <sz val="11"/>
      <color theme="1"/>
      <name val="Times New Roman"/>
      <family val="1"/>
    </font>
    <font>
      <sz val="8"/>
      <name val="Arial"/>
      <family val="2"/>
    </font>
    <font>
      <sz val="10"/>
      <color theme="1"/>
      <name val="Calibri"/>
      <family val="2"/>
      <scheme val="minor"/>
    </font>
    <font>
      <sz val="10"/>
      <name val="Arial Narrow"/>
      <family val="2"/>
    </font>
    <font>
      <b/>
      <sz val="8"/>
      <color theme="1"/>
      <name val="Calibri"/>
      <family val="2"/>
      <scheme val="minor"/>
    </font>
    <font>
      <sz val="11"/>
      <color theme="1"/>
      <name val="Arial Narrow"/>
      <family val="2"/>
    </font>
    <font>
      <sz val="11"/>
      <name val="Arial Narrow"/>
      <family val="2"/>
    </font>
    <font>
      <sz val="11"/>
      <color rgb="FF000000"/>
      <name val="Calibri"/>
      <family val="2"/>
    </font>
    <font>
      <b/>
      <sz val="14"/>
      <color rgb="FF000000"/>
      <name val="Arial Narrow"/>
      <family val="2"/>
    </font>
    <font>
      <b/>
      <sz val="11"/>
      <color theme="1"/>
      <name val="Arial Narrow"/>
      <family val="2"/>
    </font>
    <font>
      <b/>
      <sz val="11"/>
      <name val="Arial Narrow"/>
      <family val="2"/>
    </font>
    <font>
      <b/>
      <sz val="11"/>
      <color rgb="FF000000"/>
      <name val="Arial Narrow"/>
      <family val="2"/>
    </font>
    <font>
      <sz val="12"/>
      <color rgb="FF000000"/>
      <name val="Arial Narrow"/>
      <family val="2"/>
    </font>
    <font>
      <sz val="12"/>
      <color theme="1"/>
      <name val="Arial Narrow"/>
      <family val="2"/>
    </font>
    <font>
      <b/>
      <sz val="12"/>
      <color theme="1"/>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xf numFmtId="164" fontId="1" fillId="0" borderId="0" applyFont="0" applyFill="0" applyBorder="0" applyAlignment="0" applyProtection="0"/>
    <xf numFmtId="0" fontId="8" fillId="0" borderId="0"/>
    <xf numFmtId="0" fontId="18" fillId="0" borderId="0"/>
    <xf numFmtId="166" fontId="18" fillId="0" borderId="0" applyBorder="0" applyProtection="0"/>
  </cellStyleXfs>
  <cellXfs count="204">
    <xf numFmtId="0" fontId="0" fillId="0" borderId="0" xfId="0"/>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justify" vertical="center" wrapText="1"/>
    </xf>
    <xf numFmtId="164" fontId="2" fillId="0" borderId="0" xfId="1" applyFont="1" applyAlignment="1">
      <alignment horizontal="right" vertical="center"/>
    </xf>
    <xf numFmtId="164" fontId="0" fillId="0" borderId="1" xfId="1" applyFont="1" applyBorder="1" applyAlignment="1">
      <alignment horizontal="right" vertical="center"/>
    </xf>
    <xf numFmtId="164" fontId="0" fillId="0" borderId="0" xfId="1" applyFont="1" applyAlignment="1">
      <alignment horizontal="righ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1" fillId="0" borderId="1" xfId="1" applyNumberFormat="1" applyFont="1" applyBorder="1" applyAlignment="1">
      <alignment horizontal="center" vertical="center"/>
    </xf>
    <xf numFmtId="164" fontId="1" fillId="0" borderId="1" xfId="1" applyFont="1" applyFill="1" applyBorder="1" applyAlignment="1">
      <alignment vertical="center"/>
    </xf>
    <xf numFmtId="0" fontId="0" fillId="0" borderId="1" xfId="0" applyBorder="1" applyAlignment="1">
      <alignment horizontal="justify" vertical="center"/>
    </xf>
    <xf numFmtId="164" fontId="0" fillId="0" borderId="1" xfId="1" applyFont="1" applyFill="1" applyBorder="1" applyAlignment="1">
      <alignment horizontal="right" vertical="center"/>
    </xf>
    <xf numFmtId="0" fontId="1" fillId="0" borderId="1" xfId="1" applyNumberFormat="1" applyFont="1" applyFill="1" applyBorder="1" applyAlignment="1">
      <alignment horizontal="center" vertical="center"/>
    </xf>
    <xf numFmtId="0" fontId="0" fillId="0" borderId="0" xfId="0" applyAlignment="1">
      <alignment vertical="center" wrapText="1"/>
    </xf>
    <xf numFmtId="0" fontId="0" fillId="0" borderId="0" xfId="0" applyAlignment="1">
      <alignment horizontal="justify" vertical="center" wrapText="1"/>
    </xf>
    <xf numFmtId="0" fontId="2" fillId="0" borderId="0" xfId="0" applyFont="1" applyAlignment="1">
      <alignment horizontal="justify" vertical="center" wrapText="1"/>
    </xf>
    <xf numFmtId="0" fontId="3" fillId="0" borderId="1" xfId="0" applyFont="1" applyBorder="1" applyAlignment="1">
      <alignment horizontal="justify" vertical="center" wrapText="1"/>
    </xf>
    <xf numFmtId="0" fontId="11" fillId="0" borderId="0" xfId="0" applyFont="1" applyAlignment="1">
      <alignment horizontal="center" vertical="center"/>
    </xf>
    <xf numFmtId="0" fontId="0" fillId="0" borderId="0" xfId="0" quotePrefix="1"/>
    <xf numFmtId="0" fontId="5" fillId="3" borderId="7" xfId="0" applyFont="1" applyFill="1" applyBorder="1" applyAlignment="1">
      <alignment horizontal="center" vertical="center"/>
    </xf>
    <xf numFmtId="0" fontId="0" fillId="3" borderId="7" xfId="0" applyFill="1" applyBorder="1" applyAlignment="1">
      <alignment horizontal="center" vertical="center"/>
    </xf>
    <xf numFmtId="0" fontId="5"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4" xfId="0" applyFill="1" applyBorder="1" applyAlignment="1">
      <alignment horizontal="center" vertical="center"/>
    </xf>
    <xf numFmtId="164" fontId="1" fillId="3" borderId="1" xfId="1" applyFont="1" applyFill="1" applyBorder="1" applyAlignment="1">
      <alignment horizontal="center" vertical="center"/>
    </xf>
    <xf numFmtId="0" fontId="5" fillId="3" borderId="5" xfId="0" applyFont="1" applyFill="1" applyBorder="1" applyAlignment="1">
      <alignment horizontal="center" vertical="center"/>
    </xf>
    <xf numFmtId="0" fontId="0" fillId="3" borderId="5" xfId="0" applyFill="1" applyBorder="1" applyAlignment="1">
      <alignment horizontal="center" vertical="center"/>
    </xf>
    <xf numFmtId="164" fontId="1" fillId="3" borderId="5" xfId="1" applyFont="1" applyFill="1" applyBorder="1" applyAlignment="1">
      <alignment horizontal="center" vertical="center"/>
    </xf>
    <xf numFmtId="0" fontId="5" fillId="3" borderId="4" xfId="0" applyFont="1" applyFill="1" applyBorder="1" applyAlignment="1">
      <alignment horizontal="center" vertical="center"/>
    </xf>
    <xf numFmtId="164" fontId="1" fillId="3" borderId="4" xfId="1" applyFont="1" applyFill="1" applyBorder="1" applyAlignment="1">
      <alignment horizontal="center" vertical="center"/>
    </xf>
    <xf numFmtId="0" fontId="5" fillId="3" borderId="6" xfId="0" applyFont="1" applyFill="1" applyBorder="1" applyAlignment="1">
      <alignment horizontal="center" vertical="center"/>
    </xf>
    <xf numFmtId="0" fontId="5" fillId="4" borderId="4" xfId="0" applyFont="1" applyFill="1" applyBorder="1" applyAlignment="1">
      <alignment horizontal="center" vertical="center"/>
    </xf>
    <xf numFmtId="0" fontId="0" fillId="4" borderId="4" xfId="0" applyFill="1" applyBorder="1" applyAlignment="1">
      <alignment horizontal="center" vertical="center"/>
    </xf>
    <xf numFmtId="164" fontId="1" fillId="4" borderId="4" xfId="1" applyFont="1" applyFill="1" applyBorder="1" applyAlignment="1">
      <alignment horizontal="center" vertical="center"/>
    </xf>
    <xf numFmtId="0" fontId="0" fillId="4" borderId="1" xfId="0" applyFill="1" applyBorder="1" applyAlignment="1">
      <alignment horizontal="center" vertical="center"/>
    </xf>
    <xf numFmtId="164" fontId="1" fillId="4" borderId="1" xfId="1" applyFont="1" applyFill="1" applyBorder="1" applyAlignment="1">
      <alignment horizontal="center"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164" fontId="1" fillId="4" borderId="6" xfId="1" applyFont="1" applyFill="1" applyBorder="1" applyAlignment="1">
      <alignment horizontal="center" vertical="center"/>
    </xf>
    <xf numFmtId="0" fontId="0" fillId="4" borderId="5" xfId="0" applyFill="1" applyBorder="1" applyAlignment="1">
      <alignment horizontal="center" vertical="center"/>
    </xf>
    <xf numFmtId="164" fontId="5" fillId="4" borderId="1" xfId="1" applyFont="1" applyFill="1" applyBorder="1" applyAlignment="1">
      <alignment horizontal="center" vertical="center"/>
    </xf>
    <xf numFmtId="164" fontId="1" fillId="4" borderId="5" xfId="1" applyFont="1" applyFill="1" applyBorder="1" applyAlignment="1">
      <alignment horizontal="center" vertical="center"/>
    </xf>
    <xf numFmtId="164" fontId="1" fillId="4" borderId="4" xfId="1" applyFont="1" applyFill="1" applyBorder="1" applyAlignment="1">
      <alignment vertical="center"/>
    </xf>
    <xf numFmtId="164" fontId="1" fillId="4" borderId="1" xfId="1" applyFont="1" applyFill="1" applyBorder="1" applyAlignment="1">
      <alignment vertical="center"/>
    </xf>
    <xf numFmtId="164" fontId="1" fillId="4" borderId="5" xfId="1" applyFont="1" applyFill="1" applyBorder="1" applyAlignment="1">
      <alignment vertic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0" fillId="5" borderId="6"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0" fillId="6" borderId="5" xfId="0" applyFill="1" applyBorder="1" applyAlignment="1">
      <alignment horizontal="center" vertical="center"/>
    </xf>
    <xf numFmtId="0" fontId="5" fillId="6" borderId="1" xfId="0" applyFont="1"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3" xfId="0" applyFill="1" applyBorder="1" applyAlignment="1">
      <alignment horizontal="center" vertical="center"/>
    </xf>
    <xf numFmtId="0" fontId="5" fillId="6" borderId="4" xfId="0" applyFont="1"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164" fontId="1" fillId="0" borderId="6" xfId="1" applyFont="1" applyFill="1" applyBorder="1" applyAlignment="1">
      <alignment horizontal="center" vertical="center"/>
    </xf>
    <xf numFmtId="0" fontId="0" fillId="0" borderId="4" xfId="0" applyBorder="1" applyAlignment="1">
      <alignment horizontal="center" vertical="center"/>
    </xf>
    <xf numFmtId="164" fontId="1" fillId="0" borderId="4"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7" borderId="4" xfId="0" applyFill="1" applyBorder="1" applyAlignment="1">
      <alignment horizontal="center" vertical="center"/>
    </xf>
    <xf numFmtId="0" fontId="0" fillId="7" borderId="1" xfId="0" applyFill="1" applyBorder="1" applyAlignment="1">
      <alignment horizontal="center" vertical="center"/>
    </xf>
    <xf numFmtId="0" fontId="5" fillId="7" borderId="1" xfId="0" applyFont="1" applyFill="1" applyBorder="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0" fontId="0" fillId="7" borderId="5" xfId="0" applyFill="1" applyBorder="1" applyAlignment="1">
      <alignment horizontal="center" vertical="center"/>
    </xf>
    <xf numFmtId="0" fontId="5" fillId="7" borderId="0" xfId="0" applyFont="1" applyFill="1" applyAlignment="1">
      <alignment horizontal="center" vertical="center"/>
    </xf>
    <xf numFmtId="0" fontId="11" fillId="0" borderId="1" xfId="0" applyFont="1" applyBorder="1" applyAlignment="1">
      <alignment horizontal="center" vertical="center"/>
    </xf>
    <xf numFmtId="0" fontId="3" fillId="8" borderId="1" xfId="0" applyFont="1" applyFill="1" applyBorder="1" applyAlignment="1">
      <alignment horizontal="center" vertical="center"/>
    </xf>
    <xf numFmtId="164" fontId="5" fillId="8" borderId="1" xfId="1" applyFont="1" applyFill="1" applyBorder="1" applyAlignment="1">
      <alignment horizontal="center" vertical="center"/>
    </xf>
    <xf numFmtId="0" fontId="0" fillId="8" borderId="1" xfId="0" applyFill="1" applyBorder="1" applyAlignment="1">
      <alignment horizontal="center" vertical="center"/>
    </xf>
    <xf numFmtId="164" fontId="5" fillId="8" borderId="1" xfId="1" applyFont="1" applyFill="1" applyBorder="1" applyAlignment="1">
      <alignment vertical="center"/>
    </xf>
    <xf numFmtId="164" fontId="3" fillId="0" borderId="1" xfId="1" applyFont="1" applyFill="1" applyBorder="1" applyAlignment="1">
      <alignment horizontal="center" vertical="center"/>
    </xf>
    <xf numFmtId="0" fontId="0" fillId="8" borderId="4" xfId="0" applyFill="1" applyBorder="1" applyAlignment="1">
      <alignment horizontal="center" vertical="center"/>
    </xf>
    <xf numFmtId="164" fontId="5" fillId="0" borderId="4" xfId="1" applyFont="1" applyFill="1" applyBorder="1" applyAlignment="1">
      <alignment horizontal="center" vertical="center"/>
    </xf>
    <xf numFmtId="164" fontId="5" fillId="0" borderId="1" xfId="1" applyFont="1" applyFill="1" applyBorder="1" applyAlignment="1">
      <alignment horizontal="center" vertical="center"/>
    </xf>
    <xf numFmtId="0" fontId="0" fillId="8" borderId="6" xfId="0" applyFill="1" applyBorder="1" applyAlignment="1">
      <alignment horizontal="center" vertical="center"/>
    </xf>
    <xf numFmtId="164" fontId="5" fillId="0" borderId="6" xfId="1" applyFont="1" applyFill="1" applyBorder="1" applyAlignment="1">
      <alignment horizontal="center" vertical="center"/>
    </xf>
    <xf numFmtId="0" fontId="0" fillId="8" borderId="7" xfId="0" applyFill="1" applyBorder="1" applyAlignment="1">
      <alignment horizontal="center" vertical="center"/>
    </xf>
    <xf numFmtId="164" fontId="5" fillId="8" borderId="7" xfId="1" applyFont="1" applyFill="1" applyBorder="1" applyAlignment="1">
      <alignment horizontal="center" vertical="center"/>
    </xf>
    <xf numFmtId="164" fontId="1" fillId="8" borderId="4" xfId="1" applyFont="1" applyFill="1" applyBorder="1" applyAlignment="1">
      <alignment horizontal="center" vertical="center"/>
    </xf>
    <xf numFmtId="164" fontId="1" fillId="9" borderId="4" xfId="1" applyFont="1" applyFill="1" applyBorder="1" applyAlignment="1">
      <alignment horizontal="center" vertical="center"/>
    </xf>
    <xf numFmtId="164" fontId="1" fillId="9" borderId="1" xfId="1" applyFont="1" applyFill="1" applyBorder="1" applyAlignment="1">
      <alignment horizontal="center" vertical="center"/>
    </xf>
    <xf numFmtId="0" fontId="0" fillId="9" borderId="1" xfId="0" applyFill="1" applyBorder="1" applyAlignment="1">
      <alignment horizontal="center" vertical="center"/>
    </xf>
    <xf numFmtId="164" fontId="1" fillId="10" borderId="1" xfId="1" applyFont="1" applyFill="1" applyBorder="1" applyAlignment="1">
      <alignment horizontal="center" vertical="center"/>
    </xf>
    <xf numFmtId="164" fontId="1" fillId="10" borderId="6" xfId="1" applyFont="1" applyFill="1" applyBorder="1" applyAlignment="1">
      <alignment horizontal="center" vertical="center"/>
    </xf>
    <xf numFmtId="0" fontId="0" fillId="10" borderId="4" xfId="0" applyFill="1" applyBorder="1" applyAlignment="1">
      <alignment horizontal="center" vertical="center"/>
    </xf>
    <xf numFmtId="0" fontId="0" fillId="10" borderId="1" xfId="0" applyFill="1" applyBorder="1" applyAlignment="1">
      <alignment horizontal="center" vertical="center"/>
    </xf>
    <xf numFmtId="0" fontId="0" fillId="10" borderId="6" xfId="0" applyFill="1" applyBorder="1" applyAlignment="1">
      <alignment horizontal="center" vertical="center"/>
    </xf>
    <xf numFmtId="0" fontId="0" fillId="10" borderId="6" xfId="0" applyFill="1" applyBorder="1" applyAlignment="1">
      <alignment vertical="center"/>
    </xf>
    <xf numFmtId="164" fontId="1" fillId="9" borderId="7" xfId="1" applyFont="1" applyFill="1" applyBorder="1" applyAlignment="1">
      <alignment vertical="center"/>
    </xf>
    <xf numFmtId="164" fontId="5" fillId="7" borderId="8" xfId="1" applyFont="1" applyFill="1" applyBorder="1" applyAlignment="1">
      <alignment vertical="center"/>
    </xf>
    <xf numFmtId="164" fontId="1" fillId="7" borderId="8" xfId="1" applyFont="1" applyFill="1" applyBorder="1" applyAlignment="1">
      <alignment vertical="center"/>
    </xf>
    <xf numFmtId="164" fontId="1" fillId="7" borderId="1" xfId="1" applyFont="1" applyFill="1" applyBorder="1" applyAlignment="1">
      <alignment vertical="center"/>
    </xf>
    <xf numFmtId="164" fontId="5" fillId="7" borderId="1" xfId="1" applyFont="1" applyFill="1" applyBorder="1" applyAlignment="1">
      <alignment vertical="center"/>
    </xf>
    <xf numFmtId="0" fontId="5" fillId="7" borderId="5" xfId="0" applyFont="1" applyFill="1" applyBorder="1" applyAlignment="1">
      <alignment vertical="center"/>
    </xf>
    <xf numFmtId="0" fontId="0" fillId="7" borderId="5" xfId="0" applyFill="1" applyBorder="1" applyAlignment="1">
      <alignment vertical="center"/>
    </xf>
    <xf numFmtId="164" fontId="1" fillId="8" borderId="1" xfId="1" applyFont="1" applyFill="1" applyBorder="1" applyAlignment="1">
      <alignment vertical="center"/>
    </xf>
    <xf numFmtId="164" fontId="5" fillId="8" borderId="9" xfId="1" applyFont="1" applyFill="1" applyBorder="1" applyAlignment="1">
      <alignment vertical="center"/>
    </xf>
    <xf numFmtId="164" fontId="1" fillId="8" borderId="9" xfId="1" applyFont="1" applyFill="1" applyBorder="1" applyAlignment="1">
      <alignment vertical="center"/>
    </xf>
    <xf numFmtId="164" fontId="1" fillId="10" borderId="1" xfId="1" applyFont="1" applyFill="1" applyBorder="1" applyAlignment="1">
      <alignment vertical="center"/>
    </xf>
    <xf numFmtId="164" fontId="1" fillId="10" borderId="5" xfId="1" applyFont="1" applyFill="1" applyBorder="1" applyAlignment="1">
      <alignment vertical="center"/>
    </xf>
    <xf numFmtId="164" fontId="1" fillId="10" borderId="3" xfId="1" applyFont="1" applyFill="1" applyBorder="1" applyAlignment="1">
      <alignment vertical="center"/>
    </xf>
    <xf numFmtId="164" fontId="5" fillId="10" borderId="7" xfId="1" applyFont="1" applyFill="1" applyBorder="1" applyAlignment="1">
      <alignment vertical="center"/>
    </xf>
    <xf numFmtId="164" fontId="5" fillId="10" borderId="5" xfId="1" applyFont="1" applyFill="1" applyBorder="1" applyAlignment="1">
      <alignment vertical="center"/>
    </xf>
    <xf numFmtId="164" fontId="1" fillId="9" borderId="1" xfId="1" applyFont="1" applyFill="1" applyBorder="1" applyAlignment="1">
      <alignment vertical="center"/>
    </xf>
    <xf numFmtId="0" fontId="0" fillId="3" borderId="3" xfId="0" applyFill="1" applyBorder="1" applyAlignment="1">
      <alignment horizontal="center" vertical="center"/>
    </xf>
    <xf numFmtId="0" fontId="2" fillId="0" borderId="1" xfId="0" applyFont="1" applyBorder="1" applyAlignment="1">
      <alignment horizontal="justify" vertical="center"/>
    </xf>
    <xf numFmtId="0" fontId="12" fillId="0" borderId="5" xfId="2" applyFont="1" applyBorder="1" applyAlignment="1">
      <alignment vertical="center" wrapText="1"/>
    </xf>
    <xf numFmtId="2" fontId="12" fillId="0" borderId="9" xfId="2" applyNumberFormat="1" applyFont="1" applyBorder="1" applyAlignment="1">
      <alignment vertical="center" wrapText="1"/>
    </xf>
    <xf numFmtId="2" fontId="12" fillId="0" borderId="10" xfId="2" applyNumberFormat="1" applyFont="1" applyBorder="1" applyAlignment="1">
      <alignment vertical="center" wrapText="1"/>
    </xf>
    <xf numFmtId="2" fontId="12" fillId="0" borderId="0" xfId="2" applyNumberFormat="1" applyFont="1" applyAlignment="1">
      <alignment vertical="center" wrapText="1"/>
    </xf>
    <xf numFmtId="0" fontId="13" fillId="0" borderId="0" xfId="0" applyFont="1"/>
    <xf numFmtId="0" fontId="8" fillId="0" borderId="5" xfId="2" applyBorder="1" applyAlignment="1">
      <alignment vertical="center" wrapText="1"/>
    </xf>
    <xf numFmtId="0" fontId="14" fillId="0" borderId="5" xfId="2" applyFont="1" applyBorder="1" applyAlignment="1">
      <alignment vertical="center" wrapText="1"/>
    </xf>
    <xf numFmtId="0" fontId="8" fillId="0" borderId="0" xfId="2" applyAlignment="1">
      <alignment vertical="center" wrapText="1"/>
    </xf>
    <xf numFmtId="0" fontId="14" fillId="0" borderId="0" xfId="2" applyFont="1" applyAlignment="1">
      <alignment vertical="center" wrapText="1"/>
    </xf>
    <xf numFmtId="0" fontId="8" fillId="0" borderId="0" xfId="2" applyAlignment="1">
      <alignment vertical="center"/>
    </xf>
    <xf numFmtId="0" fontId="14" fillId="0" borderId="0" xfId="2" applyFont="1" applyAlignment="1">
      <alignment vertical="center"/>
    </xf>
    <xf numFmtId="0" fontId="8" fillId="0" borderId="0" xfId="2" applyAlignment="1">
      <alignment horizontal="center" vertical="center" wrapText="1"/>
    </xf>
    <xf numFmtId="0" fontId="14" fillId="0" borderId="0" xfId="2" applyFont="1" applyAlignment="1">
      <alignment horizontal="center" vertical="center" wrapText="1"/>
    </xf>
    <xf numFmtId="0" fontId="11" fillId="0" borderId="1" xfId="0" applyFont="1" applyBorder="1" applyAlignment="1">
      <alignment horizontal="left" vertical="center" wrapText="1"/>
    </xf>
    <xf numFmtId="0" fontId="0" fillId="0" borderId="1" xfId="0" applyBorder="1" applyAlignment="1">
      <alignment horizontal="justify" vertical="justify" wrapText="1"/>
    </xf>
    <xf numFmtId="0" fontId="0" fillId="2" borderId="0" xfId="0" applyFill="1" applyAlignment="1">
      <alignment horizontal="center" vertical="center"/>
    </xf>
    <xf numFmtId="0" fontId="0" fillId="0" borderId="1" xfId="0" applyBorder="1" applyAlignment="1">
      <alignment horizontal="justify" vertical="top" wrapText="1"/>
    </xf>
    <xf numFmtId="0" fontId="0" fillId="11" borderId="1" xfId="0" applyFill="1" applyBorder="1" applyAlignment="1">
      <alignment horizontal="justify" vertical="center" wrapText="1"/>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164" fontId="16" fillId="0" borderId="0" xfId="1" applyFont="1" applyFill="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0" fillId="11" borderId="1" xfId="0" applyFill="1" applyBorder="1" applyAlignment="1">
      <alignment horizontal="center" vertical="center"/>
    </xf>
    <xf numFmtId="0" fontId="3" fillId="11" borderId="1" xfId="0" applyFont="1" applyFill="1" applyBorder="1" applyAlignment="1">
      <alignment horizontal="justify" vertical="center" wrapText="1"/>
    </xf>
    <xf numFmtId="0" fontId="0" fillId="11" borderId="1" xfId="0" applyFill="1" applyBorder="1" applyAlignment="1">
      <alignment vertical="center"/>
    </xf>
    <xf numFmtId="0" fontId="0" fillId="11" borderId="1" xfId="0" applyFill="1" applyBorder="1" applyAlignment="1">
      <alignment horizontal="justify" vertical="center"/>
    </xf>
    <xf numFmtId="0" fontId="15"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9" fillId="0" borderId="0" xfId="3" applyFont="1" applyAlignment="1">
      <alignment vertical="center"/>
    </xf>
    <xf numFmtId="165" fontId="22" fillId="0" borderId="0" xfId="0" applyNumberFormat="1" applyFont="1" applyAlignment="1">
      <alignment horizontal="right" vertical="center"/>
    </xf>
    <xf numFmtId="15" fontId="22" fillId="0" borderId="12" xfId="4" applyNumberFormat="1" applyFont="1" applyBorder="1" applyAlignment="1">
      <alignment horizontal="left" vertical="center"/>
    </xf>
    <xf numFmtId="167" fontId="0" fillId="0" borderId="1" xfId="1" applyNumberFormat="1" applyFont="1" applyBorder="1" applyAlignment="1">
      <alignment horizontal="right" vertical="center"/>
    </xf>
    <xf numFmtId="164" fontId="2" fillId="13" borderId="1" xfId="1" applyFont="1" applyFill="1" applyBorder="1" applyAlignment="1">
      <alignment horizontal="right" vertical="center"/>
    </xf>
    <xf numFmtId="0" fontId="0" fillId="13" borderId="1" xfId="0" applyFill="1" applyBorder="1" applyAlignment="1">
      <alignment horizontal="center" vertical="center"/>
    </xf>
    <xf numFmtId="0" fontId="2" fillId="13" borderId="1" xfId="0" applyFont="1" applyFill="1" applyBorder="1" applyAlignment="1">
      <alignment horizontal="justify" vertical="center" wrapText="1"/>
    </xf>
    <xf numFmtId="0" fontId="3" fillId="13" borderId="1" xfId="0" applyFont="1" applyFill="1" applyBorder="1" applyAlignment="1">
      <alignment horizontal="center" vertical="center"/>
    </xf>
    <xf numFmtId="164" fontId="0" fillId="13" borderId="1" xfId="1" applyFont="1" applyFill="1" applyBorder="1" applyAlignment="1">
      <alignment horizontal="right" vertical="center"/>
    </xf>
    <xf numFmtId="0" fontId="2" fillId="13" borderId="1" xfId="0" applyFont="1" applyFill="1" applyBorder="1" applyAlignment="1">
      <alignment vertical="center"/>
    </xf>
    <xf numFmtId="0" fontId="0" fillId="13" borderId="1" xfId="0" applyFill="1" applyBorder="1" applyAlignment="1">
      <alignment vertical="center"/>
    </xf>
    <xf numFmtId="0" fontId="2" fillId="13" borderId="1" xfId="0" applyFont="1" applyFill="1" applyBorder="1" applyAlignment="1">
      <alignment horizontal="center" vertical="center"/>
    </xf>
    <xf numFmtId="0" fontId="4" fillId="13" borderId="1" xfId="0" applyFont="1" applyFill="1" applyBorder="1" applyAlignment="1">
      <alignment horizontal="center" vertical="center"/>
    </xf>
    <xf numFmtId="0" fontId="20" fillId="13" borderId="11" xfId="0" applyFont="1" applyFill="1" applyBorder="1" applyAlignment="1">
      <alignment horizontal="center" vertical="center"/>
    </xf>
    <xf numFmtId="0" fontId="21" fillId="13" borderId="11" xfId="0" applyFont="1" applyFill="1" applyBorder="1" applyAlignment="1">
      <alignment horizontal="center" vertical="center"/>
    </xf>
    <xf numFmtId="164" fontId="20" fillId="13" borderId="11" xfId="1" applyFont="1" applyFill="1" applyBorder="1" applyAlignment="1">
      <alignment horizontal="center" vertical="center"/>
    </xf>
    <xf numFmtId="167" fontId="0" fillId="13" borderId="1" xfId="1" applyNumberFormat="1" applyFont="1" applyFill="1" applyBorder="1" applyAlignment="1">
      <alignment horizontal="right" vertical="center"/>
    </xf>
    <xf numFmtId="167" fontId="0" fillId="14" borderId="1" xfId="1" applyNumberFormat="1" applyFont="1" applyFill="1" applyBorder="1" applyAlignment="1">
      <alignment horizontal="right" vertical="center"/>
    </xf>
    <xf numFmtId="167" fontId="2" fillId="14" borderId="1" xfId="1" applyNumberFormat="1" applyFont="1" applyFill="1" applyBorder="1" applyAlignment="1">
      <alignment horizontal="right" vertical="center"/>
    </xf>
    <xf numFmtId="167" fontId="10" fillId="13" borderId="1" xfId="1" applyNumberFormat="1" applyFont="1" applyFill="1" applyBorder="1" applyAlignment="1">
      <alignment horizontal="right" vertical="center"/>
    </xf>
    <xf numFmtId="0" fontId="10" fillId="13" borderId="16" xfId="0" applyFont="1" applyFill="1" applyBorder="1" applyAlignment="1">
      <alignment vertical="center"/>
    </xf>
    <xf numFmtId="0" fontId="10" fillId="13" borderId="17" xfId="0" applyFont="1" applyFill="1" applyBorder="1" applyAlignment="1">
      <alignment vertical="center"/>
    </xf>
    <xf numFmtId="0" fontId="10" fillId="13" borderId="18" xfId="0" applyFont="1" applyFill="1" applyBorder="1" applyAlignment="1">
      <alignment vertical="center"/>
    </xf>
    <xf numFmtId="0" fontId="2" fillId="13" borderId="1" xfId="0" applyFont="1" applyFill="1" applyBorder="1" applyAlignment="1">
      <alignment horizontal="justify" vertical="center"/>
    </xf>
    <xf numFmtId="0" fontId="4" fillId="13" borderId="1" xfId="0" applyFont="1" applyFill="1" applyBorder="1" applyAlignment="1">
      <alignment vertical="center"/>
    </xf>
    <xf numFmtId="0" fontId="4" fillId="13" borderId="1" xfId="0" applyFont="1" applyFill="1" applyBorder="1" applyAlignment="1">
      <alignment horizontal="justify" vertical="center" wrapText="1"/>
    </xf>
    <xf numFmtId="0" fontId="2" fillId="14" borderId="13" xfId="0" applyFont="1" applyFill="1" applyBorder="1" applyAlignment="1">
      <alignment horizontal="center" vertical="center"/>
    </xf>
    <xf numFmtId="0" fontId="2" fillId="14" borderId="14" xfId="0" applyFont="1" applyFill="1" applyBorder="1" applyAlignment="1">
      <alignment horizontal="center" vertical="center"/>
    </xf>
    <xf numFmtId="0" fontId="2" fillId="14" borderId="15" xfId="0" applyFont="1" applyFill="1" applyBorder="1" applyAlignment="1">
      <alignment horizontal="center" vertical="center"/>
    </xf>
    <xf numFmtId="0" fontId="10" fillId="13" borderId="13" xfId="0" applyFont="1" applyFill="1" applyBorder="1" applyAlignment="1">
      <alignment horizontal="center" vertical="center"/>
    </xf>
    <xf numFmtId="0" fontId="10" fillId="13" borderId="14" xfId="0" applyFont="1" applyFill="1" applyBorder="1" applyAlignment="1">
      <alignment horizontal="center" vertical="center"/>
    </xf>
    <xf numFmtId="0" fontId="10" fillId="13" borderId="15" xfId="0" applyFont="1" applyFill="1" applyBorder="1" applyAlignment="1">
      <alignment horizontal="center" vertical="center"/>
    </xf>
    <xf numFmtId="0" fontId="2" fillId="14" borderId="13" xfId="0"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15" xfId="0" applyFont="1" applyFill="1" applyBorder="1" applyAlignment="1">
      <alignment horizontal="center" vertical="center" wrapText="1"/>
    </xf>
    <xf numFmtId="0" fontId="19" fillId="0" borderId="0" xfId="3" applyFont="1" applyAlignment="1">
      <alignment horizontal="center" vertical="center"/>
    </xf>
    <xf numFmtId="0" fontId="23" fillId="0" borderId="0" xfId="3" applyFont="1" applyAlignment="1">
      <alignment horizontal="center" vertical="center"/>
    </xf>
    <xf numFmtId="0" fontId="24" fillId="12" borderId="0" xfId="0" applyFont="1" applyFill="1" applyAlignment="1">
      <alignment horizontal="center" vertical="center"/>
    </xf>
    <xf numFmtId="0" fontId="25" fillId="0" borderId="0" xfId="0" applyFont="1" applyAlignment="1">
      <alignment horizontal="center" vertical="center"/>
    </xf>
    <xf numFmtId="0" fontId="4" fillId="14" borderId="13"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15" xfId="0" applyFont="1" applyFill="1" applyBorder="1" applyAlignment="1">
      <alignment horizontal="center" vertical="center"/>
    </xf>
    <xf numFmtId="0" fontId="10" fillId="0" borderId="0" xfId="0" applyFont="1" applyAlignment="1">
      <alignment horizontal="left" vertical="center" wrapText="1"/>
    </xf>
  </cellXfs>
  <cellStyles count="5">
    <cellStyle name="Millares" xfId="1" builtinId="3"/>
    <cellStyle name="Millares 4" xfId="4" xr:uid="{4EF10A4A-8565-4805-8CDF-CD72AF784A55}"/>
    <cellStyle name="Normal" xfId="0" builtinId="0"/>
    <cellStyle name="Normal 2" xfId="3" xr:uid="{BEBAD592-96A5-4026-9231-6C2A29BB0E04}"/>
    <cellStyle name="Normal 3 2" xfId="2" xr:uid="{875A8EAE-78CA-4DCB-A0B3-E8D5F68F0A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698471</xdr:colOff>
      <xdr:row>2</xdr:row>
      <xdr:rowOff>45720</xdr:rowOff>
    </xdr:from>
    <xdr:to>
      <xdr:col>5</xdr:col>
      <xdr:colOff>1146236</xdr:colOff>
      <xdr:row>5</xdr:row>
      <xdr:rowOff>15842</xdr:rowOff>
    </xdr:to>
    <xdr:pic>
      <xdr:nvPicPr>
        <xdr:cNvPr id="6" name="Imagen 5">
          <a:extLst>
            <a:ext uri="{FF2B5EF4-FFF2-40B4-BE49-F238E27FC236}">
              <a16:creationId xmlns:a16="http://schemas.microsoft.com/office/drawing/2014/main" id="{1C3CF121-CE86-41CE-97E9-95EB3536B7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54591" y="411480"/>
          <a:ext cx="1156425" cy="579722"/>
        </a:xfrm>
        <a:prstGeom prst="rect">
          <a:avLst/>
        </a:prstGeom>
      </xdr:spPr>
    </xdr:pic>
    <xdr:clientData/>
  </xdr:twoCellAnchor>
  <xdr:twoCellAnchor editAs="oneCell">
    <xdr:from>
      <xdr:col>6</xdr:col>
      <xdr:colOff>283420</xdr:colOff>
      <xdr:row>2</xdr:row>
      <xdr:rowOff>34239</xdr:rowOff>
    </xdr:from>
    <xdr:to>
      <xdr:col>6</xdr:col>
      <xdr:colOff>1082040</xdr:colOff>
      <xdr:row>5</xdr:row>
      <xdr:rowOff>22812</xdr:rowOff>
    </xdr:to>
    <xdr:pic>
      <xdr:nvPicPr>
        <xdr:cNvPr id="7" name="Imagen 6">
          <a:extLst>
            <a:ext uri="{FF2B5EF4-FFF2-40B4-BE49-F238E27FC236}">
              <a16:creationId xmlns:a16="http://schemas.microsoft.com/office/drawing/2014/main" id="{13061737-8FA3-4B62-A9F3-D0478CE4D1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21680" y="399999"/>
          <a:ext cx="798620" cy="598173"/>
        </a:xfrm>
        <a:prstGeom prst="rect">
          <a:avLst/>
        </a:prstGeom>
      </xdr:spPr>
    </xdr:pic>
    <xdr:clientData/>
  </xdr:twoCellAnchor>
  <xdr:twoCellAnchor>
    <xdr:from>
      <xdr:col>1</xdr:col>
      <xdr:colOff>22860</xdr:colOff>
      <xdr:row>1</xdr:row>
      <xdr:rowOff>83820</xdr:rowOff>
    </xdr:from>
    <xdr:to>
      <xdr:col>2</xdr:col>
      <xdr:colOff>527685</xdr:colOff>
      <xdr:row>5</xdr:row>
      <xdr:rowOff>156210</xdr:rowOff>
    </xdr:to>
    <xdr:sp macro="" textlink="">
      <xdr:nvSpPr>
        <xdr:cNvPr id="2" name="Rectángulo 1">
          <a:extLst>
            <a:ext uri="{FF2B5EF4-FFF2-40B4-BE49-F238E27FC236}">
              <a16:creationId xmlns:a16="http://schemas.microsoft.com/office/drawing/2014/main" id="{37E0247D-3114-45B2-B233-843847A0461B}"/>
            </a:ext>
          </a:extLst>
        </xdr:cNvPr>
        <xdr:cNvSpPr/>
      </xdr:nvSpPr>
      <xdr:spPr>
        <a:xfrm>
          <a:off x="632460" y="266700"/>
          <a:ext cx="1114425" cy="666750"/>
        </a:xfrm>
        <a:prstGeom prst="rect">
          <a:avLst/>
        </a:prstGeom>
        <a:solidFill>
          <a:schemeClr val="bg1"/>
        </a:solidFill>
        <a:ln w="28575">
          <a:solidFill>
            <a:schemeClr val="tx1"/>
          </a:solidFill>
        </a:ln>
      </xdr:spPr>
      <xdr:style>
        <a:lnRef idx="0">
          <a:schemeClr val="accent1"/>
        </a:lnRef>
        <a:fillRef idx="0">
          <a:schemeClr val="accent1"/>
        </a:fillRef>
        <a:effectRef idx="0">
          <a:schemeClr val="accent1"/>
        </a:effectRef>
        <a:fontRef idx="minor">
          <a:schemeClr val="lt1"/>
        </a:fontRef>
      </xdr:style>
      <xdr:txBody>
        <a:bodyPr rtlCol="0" anchor="ctr">
          <a:prstTxWarp prst="textNoShape">
            <a:avLst/>
          </a:prstTxWarp>
          <a:noAutofit/>
        </a:bodyPr>
        <a:lstStyle/>
        <a:p>
          <a:pPr algn="ctr"/>
          <a:r>
            <a:rPr lang="es-HN" sz="1100">
              <a:solidFill>
                <a:schemeClr val="tx1"/>
              </a:solidFill>
            </a:rPr>
            <a:t>Incluir</a:t>
          </a:r>
          <a:r>
            <a:rPr lang="es-HN" sz="1100" baseline="0">
              <a:solidFill>
                <a:schemeClr val="tx1"/>
              </a:solidFill>
            </a:rPr>
            <a:t> Logo de su empresa en esta área</a:t>
          </a:r>
          <a:endParaRPr lang="es-HN"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66012</xdr:colOff>
      <xdr:row>2</xdr:row>
      <xdr:rowOff>7620</xdr:rowOff>
    </xdr:from>
    <xdr:to>
      <xdr:col>4</xdr:col>
      <xdr:colOff>1161636</xdr:colOff>
      <xdr:row>4</xdr:row>
      <xdr:rowOff>191102</xdr:rowOff>
    </xdr:to>
    <xdr:pic>
      <xdr:nvPicPr>
        <xdr:cNvPr id="2" name="Imagen 1">
          <a:extLst>
            <a:ext uri="{FF2B5EF4-FFF2-40B4-BE49-F238E27FC236}">
              <a16:creationId xmlns:a16="http://schemas.microsoft.com/office/drawing/2014/main" id="{13717D77-8D34-4A10-A0AC-83C90363E2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5432" y="373380"/>
          <a:ext cx="1095624" cy="610202"/>
        </a:xfrm>
        <a:prstGeom prst="rect">
          <a:avLst/>
        </a:prstGeom>
      </xdr:spPr>
    </xdr:pic>
    <xdr:clientData/>
  </xdr:twoCellAnchor>
  <xdr:twoCellAnchor editAs="oneCell">
    <xdr:from>
      <xdr:col>5</xdr:col>
      <xdr:colOff>237700</xdr:colOff>
      <xdr:row>2</xdr:row>
      <xdr:rowOff>10924</xdr:rowOff>
    </xdr:from>
    <xdr:to>
      <xdr:col>5</xdr:col>
      <xdr:colOff>975887</xdr:colOff>
      <xdr:row>4</xdr:row>
      <xdr:rowOff>198072</xdr:rowOff>
    </xdr:to>
    <xdr:pic>
      <xdr:nvPicPr>
        <xdr:cNvPr id="3" name="Imagen 2">
          <a:extLst>
            <a:ext uri="{FF2B5EF4-FFF2-40B4-BE49-F238E27FC236}">
              <a16:creationId xmlns:a16="http://schemas.microsoft.com/office/drawing/2014/main" id="{89979D3F-4A48-4335-AD40-236324435D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00600" y="376684"/>
          <a:ext cx="738187" cy="613868"/>
        </a:xfrm>
        <a:prstGeom prst="rect">
          <a:avLst/>
        </a:prstGeom>
      </xdr:spPr>
    </xdr:pic>
    <xdr:clientData/>
  </xdr:twoCellAnchor>
  <xdr:twoCellAnchor>
    <xdr:from>
      <xdr:col>0</xdr:col>
      <xdr:colOff>22860</xdr:colOff>
      <xdr:row>1</xdr:row>
      <xdr:rowOff>83820</xdr:rowOff>
    </xdr:from>
    <xdr:to>
      <xdr:col>1</xdr:col>
      <xdr:colOff>527685</xdr:colOff>
      <xdr:row>5</xdr:row>
      <xdr:rowOff>156210</xdr:rowOff>
    </xdr:to>
    <xdr:sp macro="" textlink="">
      <xdr:nvSpPr>
        <xdr:cNvPr id="4" name="Rectángulo 3">
          <a:extLst>
            <a:ext uri="{FF2B5EF4-FFF2-40B4-BE49-F238E27FC236}">
              <a16:creationId xmlns:a16="http://schemas.microsoft.com/office/drawing/2014/main" id="{962E09C8-64EE-4E7F-9987-E00F26959DF8}"/>
            </a:ext>
          </a:extLst>
        </xdr:cNvPr>
        <xdr:cNvSpPr/>
      </xdr:nvSpPr>
      <xdr:spPr>
        <a:xfrm>
          <a:off x="632460" y="266700"/>
          <a:ext cx="1114425" cy="864870"/>
        </a:xfrm>
        <a:prstGeom prst="rect">
          <a:avLst/>
        </a:prstGeom>
        <a:solidFill>
          <a:schemeClr val="bg1"/>
        </a:solidFill>
        <a:ln w="28575">
          <a:solidFill>
            <a:schemeClr val="tx1"/>
          </a:solidFill>
        </a:ln>
      </xdr:spPr>
      <xdr:style>
        <a:lnRef idx="0">
          <a:schemeClr val="accent1"/>
        </a:lnRef>
        <a:fillRef idx="0">
          <a:schemeClr val="accent1"/>
        </a:fillRef>
        <a:effectRef idx="0">
          <a:schemeClr val="accent1"/>
        </a:effectRef>
        <a:fontRef idx="minor">
          <a:schemeClr val="lt1"/>
        </a:fontRef>
      </xdr:style>
      <xdr:txBody>
        <a:bodyPr rtlCol="0" anchor="ctr">
          <a:prstTxWarp prst="textNoShape">
            <a:avLst/>
          </a:prstTxWarp>
          <a:noAutofit/>
        </a:bodyPr>
        <a:lstStyle/>
        <a:p>
          <a:pPr algn="ctr"/>
          <a:r>
            <a:rPr lang="es-HN" sz="1100">
              <a:solidFill>
                <a:schemeClr val="tx1"/>
              </a:solidFill>
            </a:rPr>
            <a:t>Incluir</a:t>
          </a:r>
          <a:r>
            <a:rPr lang="es-HN" sz="1100" baseline="0">
              <a:solidFill>
                <a:schemeClr val="tx1"/>
              </a:solidFill>
            </a:rPr>
            <a:t> Logo de su empresa en esta área</a:t>
          </a:r>
          <a:endParaRPr lang="es-HN"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34</xdr:row>
      <xdr:rowOff>38100</xdr:rowOff>
    </xdr:from>
    <xdr:to>
      <xdr:col>1</xdr:col>
      <xdr:colOff>2095678</xdr:colOff>
      <xdr:row>34</xdr:row>
      <xdr:rowOff>1806093</xdr:rowOff>
    </xdr:to>
    <xdr:pic>
      <xdr:nvPicPr>
        <xdr:cNvPr id="2" name="Picture 1">
          <a:extLst>
            <a:ext uri="{FF2B5EF4-FFF2-40B4-BE49-F238E27FC236}">
              <a16:creationId xmlns:a16="http://schemas.microsoft.com/office/drawing/2014/main" id="{15D0C6E8-A6F5-ECC9-8170-C471F98CB8CC}"/>
            </a:ext>
          </a:extLst>
        </xdr:cNvPr>
        <xdr:cNvPicPr>
          <a:picLocks noChangeAspect="1"/>
        </xdr:cNvPicPr>
      </xdr:nvPicPr>
      <xdr:blipFill>
        <a:blip xmlns:r="http://schemas.openxmlformats.org/officeDocument/2006/relationships" r:embed="rId1"/>
        <a:stretch>
          <a:fillRect/>
        </a:stretch>
      </xdr:blipFill>
      <xdr:spPr>
        <a:xfrm>
          <a:off x="647700" y="22745700"/>
          <a:ext cx="2057578" cy="1767993"/>
        </a:xfrm>
        <a:prstGeom prst="rect">
          <a:avLst/>
        </a:prstGeom>
      </xdr:spPr>
    </xdr:pic>
    <xdr:clientData/>
  </xdr:twoCellAnchor>
  <xdr:twoCellAnchor editAs="oneCell">
    <xdr:from>
      <xdr:col>1</xdr:col>
      <xdr:colOff>38100</xdr:colOff>
      <xdr:row>32</xdr:row>
      <xdr:rowOff>28575</xdr:rowOff>
    </xdr:from>
    <xdr:to>
      <xdr:col>1</xdr:col>
      <xdr:colOff>1005840</xdr:colOff>
      <xdr:row>32</xdr:row>
      <xdr:rowOff>1770813</xdr:rowOff>
    </xdr:to>
    <xdr:pic>
      <xdr:nvPicPr>
        <xdr:cNvPr id="4" name="Picture 3">
          <a:extLst>
            <a:ext uri="{FF2B5EF4-FFF2-40B4-BE49-F238E27FC236}">
              <a16:creationId xmlns:a16="http://schemas.microsoft.com/office/drawing/2014/main" id="{058F9CBD-6ED0-E372-CB2F-098EBA3841B8}"/>
            </a:ext>
          </a:extLst>
        </xdr:cNvPr>
        <xdr:cNvPicPr>
          <a:picLocks noChangeAspect="1"/>
        </xdr:cNvPicPr>
      </xdr:nvPicPr>
      <xdr:blipFill>
        <a:blip xmlns:r="http://schemas.openxmlformats.org/officeDocument/2006/relationships" r:embed="rId2"/>
        <a:stretch>
          <a:fillRect/>
        </a:stretch>
      </xdr:blipFill>
      <xdr:spPr>
        <a:xfrm>
          <a:off x="647700" y="22926675"/>
          <a:ext cx="967740" cy="1749858"/>
        </a:xfrm>
        <a:prstGeom prst="rect">
          <a:avLst/>
        </a:prstGeom>
      </xdr:spPr>
    </xdr:pic>
    <xdr:clientData/>
  </xdr:twoCellAnchor>
  <xdr:twoCellAnchor editAs="oneCell">
    <xdr:from>
      <xdr:col>4</xdr:col>
      <xdr:colOff>96492</xdr:colOff>
      <xdr:row>2</xdr:row>
      <xdr:rowOff>7620</xdr:rowOff>
    </xdr:from>
    <xdr:to>
      <xdr:col>5</xdr:col>
      <xdr:colOff>18636</xdr:colOff>
      <xdr:row>4</xdr:row>
      <xdr:rowOff>168242</xdr:rowOff>
    </xdr:to>
    <xdr:pic>
      <xdr:nvPicPr>
        <xdr:cNvPr id="3" name="Imagen 2">
          <a:extLst>
            <a:ext uri="{FF2B5EF4-FFF2-40B4-BE49-F238E27FC236}">
              <a16:creationId xmlns:a16="http://schemas.microsoft.com/office/drawing/2014/main" id="{6E5FD33C-1380-4DF6-8FA3-EC8FD5F77A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85912" y="373380"/>
          <a:ext cx="1095624" cy="587342"/>
        </a:xfrm>
        <a:prstGeom prst="rect">
          <a:avLst/>
        </a:prstGeom>
      </xdr:spPr>
    </xdr:pic>
    <xdr:clientData/>
  </xdr:twoCellAnchor>
  <xdr:twoCellAnchor editAs="oneCell">
    <xdr:from>
      <xdr:col>5</xdr:col>
      <xdr:colOff>222460</xdr:colOff>
      <xdr:row>2</xdr:row>
      <xdr:rowOff>7620</xdr:rowOff>
    </xdr:from>
    <xdr:to>
      <xdr:col>5</xdr:col>
      <xdr:colOff>960647</xdr:colOff>
      <xdr:row>5</xdr:row>
      <xdr:rowOff>7572</xdr:rowOff>
    </xdr:to>
    <xdr:pic>
      <xdr:nvPicPr>
        <xdr:cNvPr id="5" name="Imagen 4">
          <a:extLst>
            <a:ext uri="{FF2B5EF4-FFF2-40B4-BE49-F238E27FC236}">
              <a16:creationId xmlns:a16="http://schemas.microsoft.com/office/drawing/2014/main" id="{4A3B69D8-8FEB-4C75-B3F7-2DEF55057D4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85360" y="373380"/>
          <a:ext cx="738187" cy="624792"/>
        </a:xfrm>
        <a:prstGeom prst="rect">
          <a:avLst/>
        </a:prstGeom>
      </xdr:spPr>
    </xdr:pic>
    <xdr:clientData/>
  </xdr:twoCellAnchor>
  <xdr:twoCellAnchor>
    <xdr:from>
      <xdr:col>0</xdr:col>
      <xdr:colOff>22860</xdr:colOff>
      <xdr:row>1</xdr:row>
      <xdr:rowOff>83820</xdr:rowOff>
    </xdr:from>
    <xdr:to>
      <xdr:col>1</xdr:col>
      <xdr:colOff>527685</xdr:colOff>
      <xdr:row>5</xdr:row>
      <xdr:rowOff>156210</xdr:rowOff>
    </xdr:to>
    <xdr:sp macro="" textlink="">
      <xdr:nvSpPr>
        <xdr:cNvPr id="6" name="Rectángulo 5">
          <a:extLst>
            <a:ext uri="{FF2B5EF4-FFF2-40B4-BE49-F238E27FC236}">
              <a16:creationId xmlns:a16="http://schemas.microsoft.com/office/drawing/2014/main" id="{9922FA00-9D7C-44AF-B8DF-F51AB9CEF70A}"/>
            </a:ext>
          </a:extLst>
        </xdr:cNvPr>
        <xdr:cNvSpPr/>
      </xdr:nvSpPr>
      <xdr:spPr>
        <a:xfrm>
          <a:off x="22860" y="266700"/>
          <a:ext cx="1114425" cy="880110"/>
        </a:xfrm>
        <a:prstGeom prst="rect">
          <a:avLst/>
        </a:prstGeom>
        <a:solidFill>
          <a:schemeClr val="bg1"/>
        </a:solidFill>
        <a:ln w="28575">
          <a:solidFill>
            <a:schemeClr val="tx1"/>
          </a:solidFill>
        </a:ln>
      </xdr:spPr>
      <xdr:style>
        <a:lnRef idx="0">
          <a:schemeClr val="accent1"/>
        </a:lnRef>
        <a:fillRef idx="0">
          <a:schemeClr val="accent1"/>
        </a:fillRef>
        <a:effectRef idx="0">
          <a:schemeClr val="accent1"/>
        </a:effectRef>
        <a:fontRef idx="minor">
          <a:schemeClr val="lt1"/>
        </a:fontRef>
      </xdr:style>
      <xdr:txBody>
        <a:bodyPr rtlCol="0" anchor="ctr">
          <a:prstTxWarp prst="textNoShape">
            <a:avLst/>
          </a:prstTxWarp>
          <a:noAutofit/>
        </a:bodyPr>
        <a:lstStyle/>
        <a:p>
          <a:pPr algn="ctr"/>
          <a:r>
            <a:rPr lang="es-HN" sz="1100">
              <a:solidFill>
                <a:schemeClr val="tx1"/>
              </a:solidFill>
            </a:rPr>
            <a:t>Incluir</a:t>
          </a:r>
          <a:r>
            <a:rPr lang="es-HN" sz="1100" baseline="0">
              <a:solidFill>
                <a:schemeClr val="tx1"/>
              </a:solidFill>
            </a:rPr>
            <a:t> Logo de su empresa en esta área</a:t>
          </a:r>
          <a:endParaRPr lang="es-HN"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96492</xdr:colOff>
      <xdr:row>2</xdr:row>
      <xdr:rowOff>7620</xdr:rowOff>
    </xdr:from>
    <xdr:to>
      <xdr:col>5</xdr:col>
      <xdr:colOff>18636</xdr:colOff>
      <xdr:row>4</xdr:row>
      <xdr:rowOff>182880</xdr:rowOff>
    </xdr:to>
    <xdr:pic>
      <xdr:nvPicPr>
        <xdr:cNvPr id="5" name="Imagen 4">
          <a:extLst>
            <a:ext uri="{FF2B5EF4-FFF2-40B4-BE49-F238E27FC236}">
              <a16:creationId xmlns:a16="http://schemas.microsoft.com/office/drawing/2014/main" id="{138F4361-1C80-4978-A731-F84001AA26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5912" y="373380"/>
          <a:ext cx="1095624" cy="601980"/>
        </a:xfrm>
        <a:prstGeom prst="rect">
          <a:avLst/>
        </a:prstGeom>
      </xdr:spPr>
    </xdr:pic>
    <xdr:clientData/>
  </xdr:twoCellAnchor>
  <xdr:twoCellAnchor editAs="oneCell">
    <xdr:from>
      <xdr:col>5</xdr:col>
      <xdr:colOff>222460</xdr:colOff>
      <xdr:row>2</xdr:row>
      <xdr:rowOff>7620</xdr:rowOff>
    </xdr:from>
    <xdr:to>
      <xdr:col>5</xdr:col>
      <xdr:colOff>960647</xdr:colOff>
      <xdr:row>5</xdr:row>
      <xdr:rowOff>7620</xdr:rowOff>
    </xdr:to>
    <xdr:pic>
      <xdr:nvPicPr>
        <xdr:cNvPr id="6" name="Imagen 5">
          <a:extLst>
            <a:ext uri="{FF2B5EF4-FFF2-40B4-BE49-F238E27FC236}">
              <a16:creationId xmlns:a16="http://schemas.microsoft.com/office/drawing/2014/main" id="{5367EEBB-22FB-492D-AEA7-1927D6F5D7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85360" y="373380"/>
          <a:ext cx="738187" cy="624840"/>
        </a:xfrm>
        <a:prstGeom prst="rect">
          <a:avLst/>
        </a:prstGeom>
      </xdr:spPr>
    </xdr:pic>
    <xdr:clientData/>
  </xdr:twoCellAnchor>
  <xdr:twoCellAnchor>
    <xdr:from>
      <xdr:col>0</xdr:col>
      <xdr:colOff>22860</xdr:colOff>
      <xdr:row>1</xdr:row>
      <xdr:rowOff>83820</xdr:rowOff>
    </xdr:from>
    <xdr:to>
      <xdr:col>1</xdr:col>
      <xdr:colOff>527685</xdr:colOff>
      <xdr:row>5</xdr:row>
      <xdr:rowOff>156210</xdr:rowOff>
    </xdr:to>
    <xdr:sp macro="" textlink="">
      <xdr:nvSpPr>
        <xdr:cNvPr id="7" name="Rectángulo 6">
          <a:extLst>
            <a:ext uri="{FF2B5EF4-FFF2-40B4-BE49-F238E27FC236}">
              <a16:creationId xmlns:a16="http://schemas.microsoft.com/office/drawing/2014/main" id="{A7DB44B7-43B6-4F4C-AE64-B67068737F5F}"/>
            </a:ext>
          </a:extLst>
        </xdr:cNvPr>
        <xdr:cNvSpPr/>
      </xdr:nvSpPr>
      <xdr:spPr>
        <a:xfrm>
          <a:off x="22860" y="266700"/>
          <a:ext cx="1114425" cy="880110"/>
        </a:xfrm>
        <a:prstGeom prst="rect">
          <a:avLst/>
        </a:prstGeom>
        <a:solidFill>
          <a:schemeClr val="bg1"/>
        </a:solidFill>
        <a:ln w="28575">
          <a:solidFill>
            <a:schemeClr val="tx1"/>
          </a:solidFill>
        </a:ln>
      </xdr:spPr>
      <xdr:style>
        <a:lnRef idx="0">
          <a:schemeClr val="accent1"/>
        </a:lnRef>
        <a:fillRef idx="0">
          <a:schemeClr val="accent1"/>
        </a:fillRef>
        <a:effectRef idx="0">
          <a:schemeClr val="accent1"/>
        </a:effectRef>
        <a:fontRef idx="minor">
          <a:schemeClr val="lt1"/>
        </a:fontRef>
      </xdr:style>
      <xdr:txBody>
        <a:bodyPr rtlCol="0" anchor="ctr">
          <a:prstTxWarp prst="textNoShape">
            <a:avLst/>
          </a:prstTxWarp>
          <a:noAutofit/>
        </a:bodyPr>
        <a:lstStyle/>
        <a:p>
          <a:pPr algn="ctr"/>
          <a:r>
            <a:rPr lang="es-HN" sz="1100">
              <a:solidFill>
                <a:schemeClr val="tx1"/>
              </a:solidFill>
            </a:rPr>
            <a:t>Incluir</a:t>
          </a:r>
          <a:r>
            <a:rPr lang="es-HN" sz="1100" baseline="0">
              <a:solidFill>
                <a:schemeClr val="tx1"/>
              </a:solidFill>
            </a:rPr>
            <a:t> Logo de su empresa en esta área</a:t>
          </a:r>
          <a:endParaRPr lang="es-HN"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96492</xdr:colOff>
      <xdr:row>2</xdr:row>
      <xdr:rowOff>7620</xdr:rowOff>
    </xdr:from>
    <xdr:to>
      <xdr:col>5</xdr:col>
      <xdr:colOff>18636</xdr:colOff>
      <xdr:row>4</xdr:row>
      <xdr:rowOff>175260</xdr:rowOff>
    </xdr:to>
    <xdr:pic>
      <xdr:nvPicPr>
        <xdr:cNvPr id="5" name="Imagen 4">
          <a:extLst>
            <a:ext uri="{FF2B5EF4-FFF2-40B4-BE49-F238E27FC236}">
              <a16:creationId xmlns:a16="http://schemas.microsoft.com/office/drawing/2014/main" id="{34F78FB8-30EF-4E03-AAF0-32A07266C7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5912" y="373380"/>
          <a:ext cx="1095624" cy="594360"/>
        </a:xfrm>
        <a:prstGeom prst="rect">
          <a:avLst/>
        </a:prstGeom>
      </xdr:spPr>
    </xdr:pic>
    <xdr:clientData/>
  </xdr:twoCellAnchor>
  <xdr:twoCellAnchor editAs="oneCell">
    <xdr:from>
      <xdr:col>5</xdr:col>
      <xdr:colOff>222460</xdr:colOff>
      <xdr:row>2</xdr:row>
      <xdr:rowOff>7620</xdr:rowOff>
    </xdr:from>
    <xdr:to>
      <xdr:col>5</xdr:col>
      <xdr:colOff>960647</xdr:colOff>
      <xdr:row>5</xdr:row>
      <xdr:rowOff>0</xdr:rowOff>
    </xdr:to>
    <xdr:pic>
      <xdr:nvPicPr>
        <xdr:cNvPr id="6" name="Imagen 5">
          <a:extLst>
            <a:ext uri="{FF2B5EF4-FFF2-40B4-BE49-F238E27FC236}">
              <a16:creationId xmlns:a16="http://schemas.microsoft.com/office/drawing/2014/main" id="{23D4EA48-E789-44E0-ACFC-BA24F9A2AA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85360" y="373380"/>
          <a:ext cx="738187" cy="617220"/>
        </a:xfrm>
        <a:prstGeom prst="rect">
          <a:avLst/>
        </a:prstGeom>
      </xdr:spPr>
    </xdr:pic>
    <xdr:clientData/>
  </xdr:twoCellAnchor>
  <xdr:twoCellAnchor>
    <xdr:from>
      <xdr:col>0</xdr:col>
      <xdr:colOff>22860</xdr:colOff>
      <xdr:row>1</xdr:row>
      <xdr:rowOff>83820</xdr:rowOff>
    </xdr:from>
    <xdr:to>
      <xdr:col>1</xdr:col>
      <xdr:colOff>527685</xdr:colOff>
      <xdr:row>5</xdr:row>
      <xdr:rowOff>156210</xdr:rowOff>
    </xdr:to>
    <xdr:sp macro="" textlink="">
      <xdr:nvSpPr>
        <xdr:cNvPr id="7" name="Rectángulo 6">
          <a:extLst>
            <a:ext uri="{FF2B5EF4-FFF2-40B4-BE49-F238E27FC236}">
              <a16:creationId xmlns:a16="http://schemas.microsoft.com/office/drawing/2014/main" id="{E41645C5-DDAD-4954-9ED2-B47A8C63DBD6}"/>
            </a:ext>
          </a:extLst>
        </xdr:cNvPr>
        <xdr:cNvSpPr/>
      </xdr:nvSpPr>
      <xdr:spPr>
        <a:xfrm>
          <a:off x="22860" y="266700"/>
          <a:ext cx="1114425" cy="880110"/>
        </a:xfrm>
        <a:prstGeom prst="rect">
          <a:avLst/>
        </a:prstGeom>
        <a:solidFill>
          <a:schemeClr val="bg1"/>
        </a:solidFill>
        <a:ln w="28575">
          <a:solidFill>
            <a:schemeClr val="tx1"/>
          </a:solidFill>
        </a:ln>
      </xdr:spPr>
      <xdr:style>
        <a:lnRef idx="0">
          <a:schemeClr val="accent1"/>
        </a:lnRef>
        <a:fillRef idx="0">
          <a:schemeClr val="accent1"/>
        </a:fillRef>
        <a:effectRef idx="0">
          <a:schemeClr val="accent1"/>
        </a:effectRef>
        <a:fontRef idx="minor">
          <a:schemeClr val="lt1"/>
        </a:fontRef>
      </xdr:style>
      <xdr:txBody>
        <a:bodyPr rtlCol="0" anchor="ctr">
          <a:prstTxWarp prst="textNoShape">
            <a:avLst/>
          </a:prstTxWarp>
          <a:noAutofit/>
        </a:bodyPr>
        <a:lstStyle/>
        <a:p>
          <a:pPr algn="ctr"/>
          <a:r>
            <a:rPr lang="es-HN" sz="1100">
              <a:solidFill>
                <a:schemeClr val="tx1"/>
              </a:solidFill>
            </a:rPr>
            <a:t>Incluir</a:t>
          </a:r>
          <a:r>
            <a:rPr lang="es-HN" sz="1100" baseline="0">
              <a:solidFill>
                <a:schemeClr val="tx1"/>
              </a:solidFill>
            </a:rPr>
            <a:t> Logo de su empresa en esta área</a:t>
          </a:r>
          <a:endParaRPr lang="es-HN"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797532</xdr:colOff>
      <xdr:row>2</xdr:row>
      <xdr:rowOff>0</xdr:rowOff>
    </xdr:from>
    <xdr:to>
      <xdr:col>5</xdr:col>
      <xdr:colOff>56736</xdr:colOff>
      <xdr:row>4</xdr:row>
      <xdr:rowOff>175260</xdr:rowOff>
    </xdr:to>
    <xdr:pic>
      <xdr:nvPicPr>
        <xdr:cNvPr id="2" name="Imagen 1">
          <a:extLst>
            <a:ext uri="{FF2B5EF4-FFF2-40B4-BE49-F238E27FC236}">
              <a16:creationId xmlns:a16="http://schemas.microsoft.com/office/drawing/2014/main" id="{95146492-B1A6-4744-89E8-A115848FCD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2552" y="365760"/>
          <a:ext cx="1095624" cy="601980"/>
        </a:xfrm>
        <a:prstGeom prst="rect">
          <a:avLst/>
        </a:prstGeom>
      </xdr:spPr>
    </xdr:pic>
    <xdr:clientData/>
  </xdr:twoCellAnchor>
  <xdr:twoCellAnchor editAs="oneCell">
    <xdr:from>
      <xdr:col>5</xdr:col>
      <xdr:colOff>222460</xdr:colOff>
      <xdr:row>2</xdr:row>
      <xdr:rowOff>7620</xdr:rowOff>
    </xdr:from>
    <xdr:to>
      <xdr:col>5</xdr:col>
      <xdr:colOff>960647</xdr:colOff>
      <xdr:row>5</xdr:row>
      <xdr:rowOff>0</xdr:rowOff>
    </xdr:to>
    <xdr:pic>
      <xdr:nvPicPr>
        <xdr:cNvPr id="3" name="Imagen 2">
          <a:extLst>
            <a:ext uri="{FF2B5EF4-FFF2-40B4-BE49-F238E27FC236}">
              <a16:creationId xmlns:a16="http://schemas.microsoft.com/office/drawing/2014/main" id="{A994CA2B-D85C-49A4-A005-81E09517F0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33900" y="373380"/>
          <a:ext cx="738187" cy="617220"/>
        </a:xfrm>
        <a:prstGeom prst="rect">
          <a:avLst/>
        </a:prstGeom>
      </xdr:spPr>
    </xdr:pic>
    <xdr:clientData/>
  </xdr:twoCellAnchor>
  <xdr:twoCellAnchor>
    <xdr:from>
      <xdr:col>0</xdr:col>
      <xdr:colOff>22860</xdr:colOff>
      <xdr:row>1</xdr:row>
      <xdr:rowOff>83820</xdr:rowOff>
    </xdr:from>
    <xdr:to>
      <xdr:col>1</xdr:col>
      <xdr:colOff>527685</xdr:colOff>
      <xdr:row>5</xdr:row>
      <xdr:rowOff>156210</xdr:rowOff>
    </xdr:to>
    <xdr:sp macro="" textlink="">
      <xdr:nvSpPr>
        <xdr:cNvPr id="4" name="Rectángulo 3">
          <a:extLst>
            <a:ext uri="{FF2B5EF4-FFF2-40B4-BE49-F238E27FC236}">
              <a16:creationId xmlns:a16="http://schemas.microsoft.com/office/drawing/2014/main" id="{EF2ECAD0-496E-4784-97E5-06021B5831B0}"/>
            </a:ext>
          </a:extLst>
        </xdr:cNvPr>
        <xdr:cNvSpPr/>
      </xdr:nvSpPr>
      <xdr:spPr>
        <a:xfrm>
          <a:off x="22860" y="266700"/>
          <a:ext cx="1114425" cy="880110"/>
        </a:xfrm>
        <a:prstGeom prst="rect">
          <a:avLst/>
        </a:prstGeom>
        <a:solidFill>
          <a:schemeClr val="bg1"/>
        </a:solidFill>
        <a:ln w="28575">
          <a:solidFill>
            <a:schemeClr val="tx1"/>
          </a:solidFill>
        </a:ln>
      </xdr:spPr>
      <xdr:style>
        <a:lnRef idx="0">
          <a:schemeClr val="accent1"/>
        </a:lnRef>
        <a:fillRef idx="0">
          <a:schemeClr val="accent1"/>
        </a:fillRef>
        <a:effectRef idx="0">
          <a:schemeClr val="accent1"/>
        </a:effectRef>
        <a:fontRef idx="minor">
          <a:schemeClr val="lt1"/>
        </a:fontRef>
      </xdr:style>
      <xdr:txBody>
        <a:bodyPr rtlCol="0" anchor="ctr">
          <a:prstTxWarp prst="textNoShape">
            <a:avLst/>
          </a:prstTxWarp>
          <a:noAutofit/>
        </a:bodyPr>
        <a:lstStyle/>
        <a:p>
          <a:pPr algn="ctr"/>
          <a:r>
            <a:rPr lang="es-HN" sz="1100">
              <a:solidFill>
                <a:schemeClr val="tx1"/>
              </a:solidFill>
            </a:rPr>
            <a:t>Incluir</a:t>
          </a:r>
          <a:r>
            <a:rPr lang="es-HN" sz="1100" baseline="0">
              <a:solidFill>
                <a:schemeClr val="tx1"/>
              </a:solidFill>
            </a:rPr>
            <a:t> Logo de su empresa en esta área</a:t>
          </a:r>
          <a:endParaRPr lang="es-HN" sz="1100">
            <a:solidFill>
              <a:schemeClr val="tx1"/>
            </a:solidFill>
          </a:endParaRPr>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5A4E2-8F1F-40EA-9860-E291640124B2}">
  <sheetPr codeName="Sheet1">
    <pageSetUpPr fitToPage="1"/>
  </sheetPr>
  <dimension ref="B1:G116"/>
  <sheetViews>
    <sheetView topLeftCell="B92" zoomScaleNormal="100" workbookViewId="0">
      <selection activeCell="C105" sqref="C105"/>
    </sheetView>
  </sheetViews>
  <sheetFormatPr baseColWidth="10" defaultColWidth="8.88671875" defaultRowHeight="14.4" x14ac:dyDescent="0.3"/>
  <cols>
    <col min="1" max="2" width="8.88671875" style="2"/>
    <col min="3" max="3" width="76.21875" style="2" customWidth="1"/>
    <col min="4" max="4" width="8.88671875" style="3"/>
    <col min="5" max="5" width="10.33203125" style="14" bestFit="1" customWidth="1"/>
    <col min="6" max="6" width="17.109375" style="11" bestFit="1" customWidth="1"/>
    <col min="7" max="7" width="18.109375" style="11" customWidth="1"/>
    <col min="8" max="16384" width="8.88671875" style="2"/>
  </cols>
  <sheetData>
    <row r="1" spans="2:7" x14ac:dyDescent="0.3">
      <c r="B1" s="148"/>
      <c r="C1" s="148"/>
      <c r="D1" s="149"/>
      <c r="E1" s="150"/>
      <c r="F1" s="151"/>
      <c r="G1" s="151"/>
    </row>
    <row r="2" spans="2:7" x14ac:dyDescent="0.3">
      <c r="B2" s="148"/>
      <c r="C2" s="148"/>
      <c r="D2" s="149"/>
      <c r="E2" s="150"/>
      <c r="F2" s="151"/>
      <c r="G2" s="151"/>
    </row>
    <row r="3" spans="2:7" ht="15.6" x14ac:dyDescent="0.3">
      <c r="B3" s="148"/>
      <c r="C3" s="199" t="s">
        <v>6</v>
      </c>
      <c r="D3" s="199"/>
      <c r="E3" s="199"/>
      <c r="F3" s="151"/>
      <c r="G3" s="151"/>
    </row>
    <row r="4" spans="2:7" ht="18" x14ac:dyDescent="0.3">
      <c r="B4" s="161"/>
      <c r="C4" s="196" t="s">
        <v>1584</v>
      </c>
      <c r="D4" s="196"/>
      <c r="E4" s="196"/>
      <c r="F4" s="161"/>
      <c r="G4" s="161"/>
    </row>
    <row r="5" spans="2:7" ht="14.4" customHeight="1" x14ac:dyDescent="0.3">
      <c r="B5" s="152"/>
      <c r="C5" s="197" t="s">
        <v>1582</v>
      </c>
      <c r="D5" s="197"/>
      <c r="E5" s="197"/>
      <c r="F5" s="152"/>
      <c r="G5" s="152"/>
    </row>
    <row r="6" spans="2:7" ht="15.6" x14ac:dyDescent="0.3">
      <c r="B6" s="152"/>
      <c r="C6" s="198" t="s">
        <v>1583</v>
      </c>
      <c r="D6" s="198"/>
      <c r="E6" s="198"/>
      <c r="F6" s="152"/>
      <c r="G6" s="152"/>
    </row>
    <row r="7" spans="2:7" ht="15" thickBot="1" x14ac:dyDescent="0.35">
      <c r="B7" s="153"/>
      <c r="C7" s="153"/>
      <c r="D7" s="153"/>
      <c r="E7" s="153"/>
      <c r="F7" s="162" t="s">
        <v>1581</v>
      </c>
      <c r="G7" s="163">
        <v>45342</v>
      </c>
    </row>
    <row r="8" spans="2:7" ht="15.6" thickTop="1" thickBot="1" x14ac:dyDescent="0.35">
      <c r="B8" s="174" t="s">
        <v>3</v>
      </c>
      <c r="C8" s="174" t="s">
        <v>0</v>
      </c>
      <c r="D8" s="174" t="s">
        <v>1</v>
      </c>
      <c r="E8" s="175" t="s">
        <v>2</v>
      </c>
      <c r="F8" s="176" t="s">
        <v>4</v>
      </c>
      <c r="G8" s="176" t="s">
        <v>5</v>
      </c>
    </row>
    <row r="9" spans="2:7" ht="18.600000000000001" thickTop="1" x14ac:dyDescent="0.3">
      <c r="B9" s="181"/>
      <c r="C9" s="181" t="s">
        <v>1590</v>
      </c>
      <c r="D9" s="182"/>
      <c r="E9" s="182"/>
      <c r="F9" s="182"/>
      <c r="G9" s="183"/>
    </row>
    <row r="10" spans="2:7" x14ac:dyDescent="0.3">
      <c r="B10" s="170"/>
      <c r="C10" s="170" t="s">
        <v>15</v>
      </c>
      <c r="D10" s="172"/>
      <c r="E10" s="173"/>
      <c r="F10" s="165"/>
      <c r="G10" s="165"/>
    </row>
    <row r="11" spans="2:7" ht="86.4" x14ac:dyDescent="0.3">
      <c r="B11" s="154">
        <f>1+B10</f>
        <v>1</v>
      </c>
      <c r="C11" s="147" t="s">
        <v>1580</v>
      </c>
      <c r="D11" s="5" t="s">
        <v>9</v>
      </c>
      <c r="E11" s="12">
        <v>1</v>
      </c>
      <c r="F11" s="10"/>
      <c r="G11" s="164">
        <f>ROUND(E11*F11,2)</f>
        <v>0</v>
      </c>
    </row>
    <row r="12" spans="2:7" ht="28.8" x14ac:dyDescent="0.3">
      <c r="B12" s="5">
        <f t="shared" ref="B12:B15" si="0">1+B11</f>
        <v>2</v>
      </c>
      <c r="C12" s="8" t="s">
        <v>12</v>
      </c>
      <c r="D12" s="5" t="s">
        <v>9</v>
      </c>
      <c r="E12" s="12">
        <v>1</v>
      </c>
      <c r="F12" s="10"/>
      <c r="G12" s="164">
        <f t="shared" ref="G12:G17" si="1">ROUND(E12*F12,2)</f>
        <v>0</v>
      </c>
    </row>
    <row r="13" spans="2:7" ht="43.2" x14ac:dyDescent="0.3">
      <c r="B13" s="5">
        <f t="shared" si="0"/>
        <v>3</v>
      </c>
      <c r="C13" s="8" t="s">
        <v>10</v>
      </c>
      <c r="D13" s="5" t="s">
        <v>9</v>
      </c>
      <c r="E13" s="12">
        <v>3</v>
      </c>
      <c r="F13" s="10"/>
      <c r="G13" s="164">
        <f t="shared" si="1"/>
        <v>0</v>
      </c>
    </row>
    <row r="14" spans="2:7" ht="43.2" x14ac:dyDescent="0.3">
      <c r="B14" s="5">
        <f t="shared" si="0"/>
        <v>4</v>
      </c>
      <c r="C14" s="8" t="s">
        <v>11</v>
      </c>
      <c r="D14" s="5" t="s">
        <v>9</v>
      </c>
      <c r="E14" s="12">
        <v>6</v>
      </c>
      <c r="F14" s="10"/>
      <c r="G14" s="164">
        <f t="shared" si="1"/>
        <v>0</v>
      </c>
    </row>
    <row r="15" spans="2:7" ht="43.2" x14ac:dyDescent="0.3">
      <c r="B15" s="5">
        <f t="shared" si="0"/>
        <v>5</v>
      </c>
      <c r="C15" s="8" t="s">
        <v>13</v>
      </c>
      <c r="D15" s="5" t="s">
        <v>9</v>
      </c>
      <c r="E15" s="12">
        <v>2</v>
      </c>
      <c r="F15" s="10"/>
      <c r="G15" s="164">
        <f t="shared" si="1"/>
        <v>0</v>
      </c>
    </row>
    <row r="16" spans="2:7" ht="43.2" x14ac:dyDescent="0.3">
      <c r="B16" s="5">
        <f t="shared" ref="B16:B17" si="2">1+B15</f>
        <v>6</v>
      </c>
      <c r="C16" s="8" t="s">
        <v>14</v>
      </c>
      <c r="D16" s="5" t="s">
        <v>9</v>
      </c>
      <c r="E16" s="12">
        <v>1</v>
      </c>
      <c r="F16" s="10"/>
      <c r="G16" s="164">
        <f t="shared" si="1"/>
        <v>0</v>
      </c>
    </row>
    <row r="17" spans="2:7" ht="57.6" x14ac:dyDescent="0.3">
      <c r="B17" s="154">
        <f t="shared" si="2"/>
        <v>7</v>
      </c>
      <c r="C17" s="147" t="s">
        <v>1577</v>
      </c>
      <c r="D17" s="5" t="s">
        <v>9</v>
      </c>
      <c r="E17" s="12">
        <v>1</v>
      </c>
      <c r="F17" s="10"/>
      <c r="G17" s="164">
        <f t="shared" si="1"/>
        <v>0</v>
      </c>
    </row>
    <row r="18" spans="2:7" x14ac:dyDescent="0.3">
      <c r="B18" s="187" t="s">
        <v>1589</v>
      </c>
      <c r="C18" s="188"/>
      <c r="D18" s="188"/>
      <c r="E18" s="188"/>
      <c r="F18" s="189"/>
      <c r="G18" s="179">
        <f>SUM(G11:G17)</f>
        <v>0</v>
      </c>
    </row>
    <row r="19" spans="2:7" x14ac:dyDescent="0.3">
      <c r="B19" s="166"/>
      <c r="C19" s="170" t="s">
        <v>16</v>
      </c>
      <c r="D19" s="166"/>
      <c r="E19" s="168"/>
      <c r="F19" s="169"/>
      <c r="G19" s="169"/>
    </row>
    <row r="20" spans="2:7" ht="129.6" x14ac:dyDescent="0.3">
      <c r="B20" s="5">
        <f>1+B17</f>
        <v>8</v>
      </c>
      <c r="C20" s="8" t="s">
        <v>39</v>
      </c>
      <c r="D20" s="5" t="s">
        <v>9</v>
      </c>
      <c r="E20" s="12">
        <v>1</v>
      </c>
      <c r="F20" s="10"/>
      <c r="G20" s="164">
        <f>ROUND(E20*F20,2)</f>
        <v>0</v>
      </c>
    </row>
    <row r="21" spans="2:7" ht="57.6" x14ac:dyDescent="0.3">
      <c r="B21" s="5">
        <f>1+B20</f>
        <v>9</v>
      </c>
      <c r="C21" s="8" t="s">
        <v>21</v>
      </c>
      <c r="D21" s="5" t="s">
        <v>9</v>
      </c>
      <c r="E21" s="12">
        <v>2</v>
      </c>
      <c r="F21" s="10"/>
      <c r="G21" s="164">
        <f t="shared" ref="G21:G85" si="3">ROUND(E21*F21,2)</f>
        <v>0</v>
      </c>
    </row>
    <row r="22" spans="2:7" ht="43.2" x14ac:dyDescent="0.3">
      <c r="B22" s="5">
        <f t="shared" ref="B22:B54" si="4">1+B21</f>
        <v>10</v>
      </c>
      <c r="C22" s="8" t="s">
        <v>17</v>
      </c>
      <c r="D22" s="5" t="s">
        <v>42</v>
      </c>
      <c r="E22" s="12">
        <v>1</v>
      </c>
      <c r="F22" s="10"/>
      <c r="G22" s="164">
        <f t="shared" si="3"/>
        <v>0</v>
      </c>
    </row>
    <row r="23" spans="2:7" x14ac:dyDescent="0.3">
      <c r="B23" s="5">
        <f t="shared" si="4"/>
        <v>11</v>
      </c>
      <c r="C23" s="8" t="s">
        <v>19</v>
      </c>
      <c r="D23" s="5" t="s">
        <v>9</v>
      </c>
      <c r="E23" s="12">
        <v>3</v>
      </c>
      <c r="F23" s="10"/>
      <c r="G23" s="164">
        <f t="shared" si="3"/>
        <v>0</v>
      </c>
    </row>
    <row r="24" spans="2:7" x14ac:dyDescent="0.3">
      <c r="B24" s="5">
        <f t="shared" si="4"/>
        <v>12</v>
      </c>
      <c r="C24" s="8" t="s">
        <v>20</v>
      </c>
      <c r="D24" s="5" t="s">
        <v>9</v>
      </c>
      <c r="E24" s="12">
        <v>2</v>
      </c>
      <c r="F24" s="10"/>
      <c r="G24" s="164">
        <f t="shared" si="3"/>
        <v>0</v>
      </c>
    </row>
    <row r="25" spans="2:7" x14ac:dyDescent="0.3">
      <c r="B25" s="5">
        <f t="shared" si="4"/>
        <v>13</v>
      </c>
      <c r="C25" s="8" t="s">
        <v>37</v>
      </c>
      <c r="D25" s="5" t="s">
        <v>9</v>
      </c>
      <c r="E25" s="12">
        <v>1</v>
      </c>
      <c r="F25" s="10"/>
      <c r="G25" s="164">
        <f t="shared" si="3"/>
        <v>0</v>
      </c>
    </row>
    <row r="26" spans="2:7" ht="57.6" x14ac:dyDescent="0.3">
      <c r="B26" s="5">
        <f t="shared" si="4"/>
        <v>14</v>
      </c>
      <c r="C26" s="8" t="s">
        <v>22</v>
      </c>
      <c r="D26" s="5" t="s">
        <v>9</v>
      </c>
      <c r="E26" s="12">
        <v>1</v>
      </c>
      <c r="F26" s="10"/>
      <c r="G26" s="164">
        <f t="shared" si="3"/>
        <v>0</v>
      </c>
    </row>
    <row r="27" spans="2:7" ht="43.2" x14ac:dyDescent="0.3">
      <c r="B27" s="5">
        <f t="shared" si="4"/>
        <v>15</v>
      </c>
      <c r="C27" s="8" t="s">
        <v>23</v>
      </c>
      <c r="D27" s="5" t="s">
        <v>9</v>
      </c>
      <c r="E27" s="12">
        <v>1</v>
      </c>
      <c r="F27" s="10"/>
      <c r="G27" s="164">
        <f t="shared" si="3"/>
        <v>0</v>
      </c>
    </row>
    <row r="28" spans="2:7" ht="72" x14ac:dyDescent="0.3">
      <c r="B28" s="5">
        <f t="shared" si="4"/>
        <v>16</v>
      </c>
      <c r="C28" s="8" t="s">
        <v>18</v>
      </c>
      <c r="D28" s="5" t="s">
        <v>9</v>
      </c>
      <c r="E28" s="12">
        <v>1</v>
      </c>
      <c r="F28" s="10"/>
      <c r="G28" s="164">
        <f t="shared" si="3"/>
        <v>0</v>
      </c>
    </row>
    <row r="29" spans="2:7" ht="72" x14ac:dyDescent="0.3">
      <c r="B29" s="5">
        <f t="shared" si="4"/>
        <v>17</v>
      </c>
      <c r="C29" s="8" t="s">
        <v>99</v>
      </c>
      <c r="D29" s="5" t="s">
        <v>9</v>
      </c>
      <c r="E29" s="12">
        <v>1</v>
      </c>
      <c r="F29" s="10"/>
      <c r="G29" s="164">
        <f t="shared" si="3"/>
        <v>0</v>
      </c>
    </row>
    <row r="30" spans="2:7" ht="72" x14ac:dyDescent="0.3">
      <c r="B30" s="5">
        <f t="shared" si="4"/>
        <v>18</v>
      </c>
      <c r="C30" s="8" t="s">
        <v>24</v>
      </c>
      <c r="D30" s="5" t="s">
        <v>9</v>
      </c>
      <c r="E30" s="12">
        <v>1</v>
      </c>
      <c r="F30" s="10"/>
      <c r="G30" s="164">
        <f t="shared" si="3"/>
        <v>0</v>
      </c>
    </row>
    <row r="31" spans="2:7" ht="72" x14ac:dyDescent="0.3">
      <c r="B31" s="5">
        <f t="shared" si="4"/>
        <v>19</v>
      </c>
      <c r="C31" s="8" t="s">
        <v>78</v>
      </c>
      <c r="D31" s="5" t="s">
        <v>9</v>
      </c>
      <c r="E31" s="12">
        <v>1</v>
      </c>
      <c r="F31" s="10"/>
      <c r="G31" s="164">
        <f t="shared" si="3"/>
        <v>0</v>
      </c>
    </row>
    <row r="32" spans="2:7" ht="57.6" x14ac:dyDescent="0.3">
      <c r="B32" s="5">
        <f t="shared" si="4"/>
        <v>20</v>
      </c>
      <c r="C32" s="8" t="s">
        <v>79</v>
      </c>
      <c r="D32" s="5" t="s">
        <v>9</v>
      </c>
      <c r="E32" s="12">
        <v>1</v>
      </c>
      <c r="F32" s="20"/>
      <c r="G32" s="164">
        <f t="shared" si="3"/>
        <v>0</v>
      </c>
    </row>
    <row r="33" spans="2:7" ht="86.4" x14ac:dyDescent="0.3">
      <c r="B33" s="5">
        <f t="shared" si="4"/>
        <v>21</v>
      </c>
      <c r="C33" s="147" t="s">
        <v>1487</v>
      </c>
      <c r="D33" s="5" t="s">
        <v>9</v>
      </c>
      <c r="E33" s="12">
        <v>1</v>
      </c>
      <c r="F33" s="10"/>
      <c r="G33" s="164">
        <f t="shared" si="3"/>
        <v>0</v>
      </c>
    </row>
    <row r="34" spans="2:7" ht="72" x14ac:dyDescent="0.3">
      <c r="B34" s="5">
        <f t="shared" si="4"/>
        <v>22</v>
      </c>
      <c r="C34" s="8" t="s">
        <v>84</v>
      </c>
      <c r="D34" s="5" t="s">
        <v>9</v>
      </c>
      <c r="E34" s="12">
        <v>1</v>
      </c>
      <c r="F34" s="20"/>
      <c r="G34" s="164">
        <f t="shared" si="3"/>
        <v>0</v>
      </c>
    </row>
    <row r="35" spans="2:7" ht="144" x14ac:dyDescent="0.3">
      <c r="B35" s="5">
        <f t="shared" si="4"/>
        <v>23</v>
      </c>
      <c r="C35" s="8" t="s">
        <v>25</v>
      </c>
      <c r="D35" s="5" t="s">
        <v>9</v>
      </c>
      <c r="E35" s="17">
        <v>1</v>
      </c>
      <c r="F35" s="18"/>
      <c r="G35" s="164">
        <f t="shared" si="3"/>
        <v>0</v>
      </c>
    </row>
    <row r="36" spans="2:7" ht="43.2" x14ac:dyDescent="0.3">
      <c r="B36" s="5">
        <f t="shared" si="4"/>
        <v>24</v>
      </c>
      <c r="C36" s="8" t="s">
        <v>55</v>
      </c>
      <c r="D36" s="5" t="s">
        <v>42</v>
      </c>
      <c r="E36" s="12">
        <v>1</v>
      </c>
      <c r="F36" s="20"/>
      <c r="G36" s="164">
        <f t="shared" si="3"/>
        <v>0</v>
      </c>
    </row>
    <row r="37" spans="2:7" ht="57.6" x14ac:dyDescent="0.3">
      <c r="B37" s="5">
        <f t="shared" si="4"/>
        <v>25</v>
      </c>
      <c r="C37" s="19" t="s">
        <v>91</v>
      </c>
      <c r="D37" s="5" t="s">
        <v>9</v>
      </c>
      <c r="E37" s="12">
        <v>1</v>
      </c>
      <c r="F37" s="10"/>
      <c r="G37" s="164">
        <f t="shared" si="3"/>
        <v>0</v>
      </c>
    </row>
    <row r="38" spans="2:7" ht="57.6" x14ac:dyDescent="0.3">
      <c r="B38" s="5">
        <f t="shared" si="4"/>
        <v>26</v>
      </c>
      <c r="C38" s="19" t="s">
        <v>104</v>
      </c>
      <c r="D38" s="5" t="s">
        <v>9</v>
      </c>
      <c r="E38" s="12">
        <v>1</v>
      </c>
      <c r="F38" s="10"/>
      <c r="G38" s="164">
        <f t="shared" si="3"/>
        <v>0</v>
      </c>
    </row>
    <row r="39" spans="2:7" ht="72" x14ac:dyDescent="0.3">
      <c r="B39" s="5">
        <f t="shared" si="4"/>
        <v>27</v>
      </c>
      <c r="C39" s="19" t="s">
        <v>105</v>
      </c>
      <c r="D39" s="5" t="s">
        <v>9</v>
      </c>
      <c r="E39" s="12">
        <v>1</v>
      </c>
      <c r="F39" s="20"/>
      <c r="G39" s="164">
        <f t="shared" si="3"/>
        <v>0</v>
      </c>
    </row>
    <row r="40" spans="2:7" ht="57.6" x14ac:dyDescent="0.3">
      <c r="B40" s="5">
        <f t="shared" si="4"/>
        <v>28</v>
      </c>
      <c r="C40" s="19" t="s">
        <v>88</v>
      </c>
      <c r="D40" s="5" t="s">
        <v>9</v>
      </c>
      <c r="E40" s="12">
        <v>1</v>
      </c>
      <c r="F40" s="10"/>
      <c r="G40" s="164">
        <f t="shared" si="3"/>
        <v>0</v>
      </c>
    </row>
    <row r="41" spans="2:7" ht="72" x14ac:dyDescent="0.3">
      <c r="B41" s="5">
        <f t="shared" si="4"/>
        <v>29</v>
      </c>
      <c r="C41" s="19" t="s">
        <v>98</v>
      </c>
      <c r="D41" s="5" t="s">
        <v>9</v>
      </c>
      <c r="E41" s="12">
        <v>1</v>
      </c>
      <c r="F41" s="20"/>
      <c r="G41" s="164">
        <f t="shared" si="3"/>
        <v>0</v>
      </c>
    </row>
    <row r="42" spans="2:7" ht="72" x14ac:dyDescent="0.3">
      <c r="B42" s="5">
        <f t="shared" si="4"/>
        <v>30</v>
      </c>
      <c r="C42" s="19" t="s">
        <v>114</v>
      </c>
      <c r="D42" s="5" t="s">
        <v>9</v>
      </c>
      <c r="E42" s="12">
        <v>1</v>
      </c>
      <c r="F42" s="10"/>
      <c r="G42" s="164">
        <f t="shared" si="3"/>
        <v>0</v>
      </c>
    </row>
    <row r="43" spans="2:7" ht="57.6" x14ac:dyDescent="0.3">
      <c r="B43" s="5"/>
      <c r="C43" s="19" t="s">
        <v>107</v>
      </c>
      <c r="D43" s="5" t="s">
        <v>9</v>
      </c>
      <c r="E43" s="12">
        <v>1</v>
      </c>
      <c r="F43" s="10"/>
      <c r="G43" s="164">
        <f t="shared" si="3"/>
        <v>0</v>
      </c>
    </row>
    <row r="44" spans="2:7" ht="57.6" x14ac:dyDescent="0.3">
      <c r="B44" s="5">
        <f>1+B42</f>
        <v>31</v>
      </c>
      <c r="C44" s="19" t="s">
        <v>85</v>
      </c>
      <c r="D44" s="5" t="s">
        <v>9</v>
      </c>
      <c r="E44" s="12">
        <v>1</v>
      </c>
      <c r="F44" s="10"/>
      <c r="G44" s="164">
        <f t="shared" si="3"/>
        <v>0</v>
      </c>
    </row>
    <row r="45" spans="2:7" ht="86.4" x14ac:dyDescent="0.3">
      <c r="B45" s="5">
        <f t="shared" si="4"/>
        <v>32</v>
      </c>
      <c r="C45" s="19" t="s">
        <v>102</v>
      </c>
      <c r="D45" s="5" t="s">
        <v>9</v>
      </c>
      <c r="E45" s="12">
        <v>1</v>
      </c>
      <c r="F45" s="10"/>
      <c r="G45" s="164">
        <f t="shared" si="3"/>
        <v>0</v>
      </c>
    </row>
    <row r="46" spans="2:7" ht="57.6" x14ac:dyDescent="0.3">
      <c r="B46" s="5">
        <f t="shared" si="4"/>
        <v>33</v>
      </c>
      <c r="C46" s="19" t="s">
        <v>108</v>
      </c>
      <c r="D46" s="5" t="s">
        <v>9</v>
      </c>
      <c r="E46" s="12">
        <v>1</v>
      </c>
      <c r="F46" s="10"/>
      <c r="G46" s="164">
        <f t="shared" si="3"/>
        <v>0</v>
      </c>
    </row>
    <row r="47" spans="2:7" ht="57.6" x14ac:dyDescent="0.3">
      <c r="B47" s="5">
        <f t="shared" si="4"/>
        <v>34</v>
      </c>
      <c r="C47" s="19" t="s">
        <v>86</v>
      </c>
      <c r="D47" s="5" t="s">
        <v>9</v>
      </c>
      <c r="E47" s="12">
        <v>1</v>
      </c>
      <c r="F47" s="10"/>
      <c r="G47" s="164">
        <f t="shared" si="3"/>
        <v>0</v>
      </c>
    </row>
    <row r="48" spans="2:7" ht="57.6" x14ac:dyDescent="0.3">
      <c r="B48" s="5">
        <f t="shared" si="4"/>
        <v>35</v>
      </c>
      <c r="C48" s="19" t="s">
        <v>109</v>
      </c>
      <c r="D48" s="5" t="s">
        <v>9</v>
      </c>
      <c r="E48" s="12">
        <v>1</v>
      </c>
      <c r="F48" s="10"/>
      <c r="G48" s="164">
        <f t="shared" si="3"/>
        <v>0</v>
      </c>
    </row>
    <row r="49" spans="2:7" ht="57.6" x14ac:dyDescent="0.3">
      <c r="B49" s="5">
        <f t="shared" si="4"/>
        <v>36</v>
      </c>
      <c r="C49" s="19" t="s">
        <v>121</v>
      </c>
      <c r="D49" s="5" t="s">
        <v>9</v>
      </c>
      <c r="E49" s="12">
        <v>1</v>
      </c>
      <c r="F49" s="10"/>
      <c r="G49" s="164">
        <f t="shared" si="3"/>
        <v>0</v>
      </c>
    </row>
    <row r="50" spans="2:7" ht="57.6" x14ac:dyDescent="0.3">
      <c r="B50" s="5">
        <f t="shared" si="4"/>
        <v>37</v>
      </c>
      <c r="C50" s="19" t="s">
        <v>120</v>
      </c>
      <c r="D50" s="5" t="s">
        <v>9</v>
      </c>
      <c r="E50" s="12">
        <v>1</v>
      </c>
      <c r="F50" s="10"/>
      <c r="G50" s="164">
        <f t="shared" si="3"/>
        <v>0</v>
      </c>
    </row>
    <row r="51" spans="2:7" ht="57.6" x14ac:dyDescent="0.3">
      <c r="B51" s="5">
        <f t="shared" si="4"/>
        <v>38</v>
      </c>
      <c r="C51" s="19" t="s">
        <v>93</v>
      </c>
      <c r="D51" s="5" t="s">
        <v>9</v>
      </c>
      <c r="E51" s="12">
        <v>1</v>
      </c>
      <c r="F51" s="10"/>
      <c r="G51" s="164">
        <f t="shared" si="3"/>
        <v>0</v>
      </c>
    </row>
    <row r="52" spans="2:7" ht="57.6" x14ac:dyDescent="0.3">
      <c r="B52" s="5">
        <f t="shared" si="4"/>
        <v>39</v>
      </c>
      <c r="C52" s="8" t="s">
        <v>34</v>
      </c>
      <c r="D52" s="5" t="s">
        <v>9</v>
      </c>
      <c r="E52" s="12">
        <v>3</v>
      </c>
      <c r="F52" s="10"/>
      <c r="G52" s="164">
        <f t="shared" si="3"/>
        <v>0</v>
      </c>
    </row>
    <row r="53" spans="2:7" ht="57.6" x14ac:dyDescent="0.3">
      <c r="B53" s="5">
        <f t="shared" si="4"/>
        <v>40</v>
      </c>
      <c r="C53" s="8" t="s">
        <v>35</v>
      </c>
      <c r="D53" s="5" t="s">
        <v>9</v>
      </c>
      <c r="E53" s="12">
        <v>3</v>
      </c>
      <c r="F53" s="10"/>
      <c r="G53" s="164">
        <f t="shared" si="3"/>
        <v>0</v>
      </c>
    </row>
    <row r="54" spans="2:7" ht="72" x14ac:dyDescent="0.3">
      <c r="B54" s="5">
        <f t="shared" si="4"/>
        <v>41</v>
      </c>
      <c r="C54" s="8" t="s">
        <v>36</v>
      </c>
      <c r="D54" s="5" t="s">
        <v>9</v>
      </c>
      <c r="E54" s="12">
        <v>1</v>
      </c>
      <c r="F54" s="10"/>
      <c r="G54" s="164">
        <f t="shared" si="3"/>
        <v>0</v>
      </c>
    </row>
    <row r="55" spans="2:7" x14ac:dyDescent="0.3">
      <c r="B55" s="187" t="s">
        <v>1588</v>
      </c>
      <c r="C55" s="188"/>
      <c r="D55" s="188"/>
      <c r="E55" s="188"/>
      <c r="F55" s="189"/>
      <c r="G55" s="179">
        <f>SUM(G20:G54)</f>
        <v>0</v>
      </c>
    </row>
    <row r="56" spans="2:7" x14ac:dyDescent="0.3">
      <c r="B56" s="171"/>
      <c r="C56" s="170" t="s">
        <v>38</v>
      </c>
      <c r="D56" s="166"/>
      <c r="E56" s="168"/>
      <c r="F56" s="169"/>
      <c r="G56" s="169"/>
    </row>
    <row r="57" spans="2:7" ht="144" x14ac:dyDescent="0.3">
      <c r="B57" s="5">
        <f>+B54+1</f>
        <v>42</v>
      </c>
      <c r="C57" s="147" t="s">
        <v>1578</v>
      </c>
      <c r="D57" s="5" t="s">
        <v>9</v>
      </c>
      <c r="E57" s="12">
        <v>1</v>
      </c>
      <c r="F57" s="10"/>
      <c r="G57" s="164">
        <f t="shared" si="3"/>
        <v>0</v>
      </c>
    </row>
    <row r="58" spans="2:7" ht="86.4" x14ac:dyDescent="0.3">
      <c r="B58" s="5">
        <f t="shared" ref="B58:B108" si="5">1+B57</f>
        <v>43</v>
      </c>
      <c r="C58" s="147" t="s">
        <v>40</v>
      </c>
      <c r="D58" s="5" t="s">
        <v>9</v>
      </c>
      <c r="E58" s="12">
        <v>2</v>
      </c>
      <c r="F58" s="10"/>
      <c r="G58" s="164">
        <f t="shared" si="3"/>
        <v>0</v>
      </c>
    </row>
    <row r="59" spans="2:7" ht="43.2" x14ac:dyDescent="0.3">
      <c r="B59" s="5">
        <f t="shared" si="5"/>
        <v>44</v>
      </c>
      <c r="C59" s="8" t="s">
        <v>41</v>
      </c>
      <c r="D59" s="5" t="s">
        <v>42</v>
      </c>
      <c r="E59" s="12">
        <v>1</v>
      </c>
      <c r="F59" s="10"/>
      <c r="G59" s="164">
        <f t="shared" si="3"/>
        <v>0</v>
      </c>
    </row>
    <row r="60" spans="2:7" x14ac:dyDescent="0.3">
      <c r="B60" s="5">
        <f t="shared" si="5"/>
        <v>45</v>
      </c>
      <c r="C60" s="8" t="s">
        <v>19</v>
      </c>
      <c r="D60" s="5" t="s">
        <v>9</v>
      </c>
      <c r="E60" s="12">
        <v>5</v>
      </c>
      <c r="F60" s="10"/>
      <c r="G60" s="164">
        <f t="shared" si="3"/>
        <v>0</v>
      </c>
    </row>
    <row r="61" spans="2:7" x14ac:dyDescent="0.3">
      <c r="B61" s="5">
        <f t="shared" si="5"/>
        <v>46</v>
      </c>
      <c r="C61" s="8" t="s">
        <v>20</v>
      </c>
      <c r="D61" s="5" t="s">
        <v>9</v>
      </c>
      <c r="E61" s="12">
        <v>2</v>
      </c>
      <c r="F61" s="10"/>
      <c r="G61" s="164">
        <f t="shared" si="3"/>
        <v>0</v>
      </c>
    </row>
    <row r="62" spans="2:7" x14ac:dyDescent="0.3">
      <c r="B62" s="5">
        <f t="shared" si="5"/>
        <v>47</v>
      </c>
      <c r="C62" s="8" t="s">
        <v>43</v>
      </c>
      <c r="D62" s="5" t="s">
        <v>9</v>
      </c>
      <c r="E62" s="12">
        <v>1</v>
      </c>
      <c r="F62" s="10"/>
      <c r="G62" s="164">
        <f t="shared" si="3"/>
        <v>0</v>
      </c>
    </row>
    <row r="63" spans="2:7" x14ac:dyDescent="0.3">
      <c r="B63" s="5">
        <f t="shared" si="5"/>
        <v>48</v>
      </c>
      <c r="C63" s="8" t="s">
        <v>44</v>
      </c>
      <c r="D63" s="5" t="s">
        <v>9</v>
      </c>
      <c r="E63" s="12">
        <v>1</v>
      </c>
      <c r="F63" s="10"/>
      <c r="G63" s="164">
        <f t="shared" si="3"/>
        <v>0</v>
      </c>
    </row>
    <row r="64" spans="2:7" x14ac:dyDescent="0.3">
      <c r="B64" s="5">
        <f t="shared" si="5"/>
        <v>49</v>
      </c>
      <c r="C64" s="8" t="s">
        <v>45</v>
      </c>
      <c r="D64" s="5" t="s">
        <v>9</v>
      </c>
      <c r="E64" s="12">
        <v>1</v>
      </c>
      <c r="F64" s="10"/>
      <c r="G64" s="164">
        <f t="shared" si="3"/>
        <v>0</v>
      </c>
    </row>
    <row r="65" spans="2:7" ht="72" x14ac:dyDescent="0.3">
      <c r="B65" s="5">
        <f t="shared" si="5"/>
        <v>50</v>
      </c>
      <c r="C65" s="8" t="s">
        <v>77</v>
      </c>
      <c r="D65" s="5" t="s">
        <v>9</v>
      </c>
      <c r="E65" s="12">
        <v>1</v>
      </c>
      <c r="F65" s="10"/>
      <c r="G65" s="164">
        <f t="shared" si="3"/>
        <v>0</v>
      </c>
    </row>
    <row r="66" spans="2:7" ht="72" x14ac:dyDescent="0.3">
      <c r="B66" s="5">
        <f t="shared" si="5"/>
        <v>51</v>
      </c>
      <c r="C66" s="8" t="s">
        <v>76</v>
      </c>
      <c r="D66" s="5" t="s">
        <v>9</v>
      </c>
      <c r="E66" s="12">
        <v>1</v>
      </c>
      <c r="F66" s="20"/>
      <c r="G66" s="164">
        <f t="shared" si="3"/>
        <v>0</v>
      </c>
    </row>
    <row r="67" spans="2:7" ht="86.4" x14ac:dyDescent="0.3">
      <c r="B67" s="5">
        <f t="shared" si="5"/>
        <v>52</v>
      </c>
      <c r="C67" s="147" t="s">
        <v>1579</v>
      </c>
      <c r="D67" s="5" t="s">
        <v>9</v>
      </c>
      <c r="E67" s="12">
        <v>1</v>
      </c>
      <c r="F67" s="10"/>
      <c r="G67" s="164">
        <f t="shared" si="3"/>
        <v>0</v>
      </c>
    </row>
    <row r="68" spans="2:7" ht="28.8" x14ac:dyDescent="0.3">
      <c r="B68" s="5">
        <f t="shared" si="5"/>
        <v>53</v>
      </c>
      <c r="C68" s="8" t="s">
        <v>50</v>
      </c>
      <c r="D68" s="5" t="s">
        <v>9</v>
      </c>
      <c r="E68" s="12">
        <v>1</v>
      </c>
      <c r="F68" s="10"/>
      <c r="G68" s="164">
        <f t="shared" si="3"/>
        <v>0</v>
      </c>
    </row>
    <row r="69" spans="2:7" ht="43.2" x14ac:dyDescent="0.3">
      <c r="B69" s="5">
        <f t="shared" si="5"/>
        <v>54</v>
      </c>
      <c r="C69" s="8" t="s">
        <v>51</v>
      </c>
      <c r="D69" s="5" t="s">
        <v>9</v>
      </c>
      <c r="E69" s="12">
        <v>1</v>
      </c>
      <c r="F69" s="10"/>
      <c r="G69" s="164">
        <f t="shared" si="3"/>
        <v>0</v>
      </c>
    </row>
    <row r="70" spans="2:7" ht="86.4" x14ac:dyDescent="0.3">
      <c r="B70" s="5">
        <f t="shared" si="5"/>
        <v>55</v>
      </c>
      <c r="C70" s="8" t="s">
        <v>52</v>
      </c>
      <c r="D70" s="5" t="s">
        <v>9</v>
      </c>
      <c r="E70" s="12">
        <v>1</v>
      </c>
      <c r="F70" s="10"/>
      <c r="G70" s="164">
        <f t="shared" si="3"/>
        <v>0</v>
      </c>
    </row>
    <row r="71" spans="2:7" ht="72" x14ac:dyDescent="0.3">
      <c r="B71" s="5">
        <f t="shared" si="5"/>
        <v>56</v>
      </c>
      <c r="C71" s="8" t="s">
        <v>62</v>
      </c>
      <c r="D71" s="5" t="s">
        <v>63</v>
      </c>
      <c r="E71" s="12">
        <v>1</v>
      </c>
      <c r="F71" s="10"/>
      <c r="G71" s="164">
        <f t="shared" si="3"/>
        <v>0</v>
      </c>
    </row>
    <row r="72" spans="2:7" ht="72" x14ac:dyDescent="0.3">
      <c r="B72" s="5">
        <f t="shared" si="5"/>
        <v>57</v>
      </c>
      <c r="C72" s="8" t="s">
        <v>94</v>
      </c>
      <c r="D72" s="5" t="s">
        <v>9</v>
      </c>
      <c r="E72" s="12">
        <v>1</v>
      </c>
      <c r="F72" s="20"/>
      <c r="G72" s="164">
        <f t="shared" si="3"/>
        <v>0</v>
      </c>
    </row>
    <row r="73" spans="2:7" ht="144" x14ac:dyDescent="0.3">
      <c r="B73" s="5">
        <f t="shared" si="5"/>
        <v>58</v>
      </c>
      <c r="C73" s="8" t="s">
        <v>53</v>
      </c>
      <c r="D73" s="5" t="s">
        <v>9</v>
      </c>
      <c r="E73" s="17">
        <v>2</v>
      </c>
      <c r="F73" s="18"/>
      <c r="G73" s="164">
        <f t="shared" si="3"/>
        <v>0</v>
      </c>
    </row>
    <row r="74" spans="2:7" ht="144" x14ac:dyDescent="0.3">
      <c r="B74" s="5">
        <f t="shared" si="5"/>
        <v>59</v>
      </c>
      <c r="C74" s="8" t="s">
        <v>54</v>
      </c>
      <c r="D74" s="5" t="s">
        <v>9</v>
      </c>
      <c r="E74" s="17">
        <v>1</v>
      </c>
      <c r="F74" s="10"/>
      <c r="G74" s="164">
        <f t="shared" si="3"/>
        <v>0</v>
      </c>
    </row>
    <row r="75" spans="2:7" ht="43.2" x14ac:dyDescent="0.3">
      <c r="B75" s="5">
        <f t="shared" si="5"/>
        <v>60</v>
      </c>
      <c r="C75" s="8" t="s">
        <v>56</v>
      </c>
      <c r="D75" s="5" t="s">
        <v>42</v>
      </c>
      <c r="E75" s="12">
        <v>1</v>
      </c>
      <c r="F75" s="10"/>
      <c r="G75" s="164">
        <f t="shared" si="3"/>
        <v>0</v>
      </c>
    </row>
    <row r="76" spans="2:7" ht="72" x14ac:dyDescent="0.3">
      <c r="B76" s="5">
        <f t="shared" si="5"/>
        <v>61</v>
      </c>
      <c r="C76" s="19" t="s">
        <v>115</v>
      </c>
      <c r="D76" s="5" t="s">
        <v>9</v>
      </c>
      <c r="E76" s="12">
        <v>1</v>
      </c>
      <c r="F76" s="10"/>
      <c r="G76" s="164">
        <f t="shared" si="3"/>
        <v>0</v>
      </c>
    </row>
    <row r="77" spans="2:7" ht="57.6" x14ac:dyDescent="0.3">
      <c r="B77" s="5">
        <f t="shared" si="5"/>
        <v>62</v>
      </c>
      <c r="C77" s="19" t="s">
        <v>116</v>
      </c>
      <c r="D77" s="5" t="s">
        <v>9</v>
      </c>
      <c r="E77" s="12">
        <v>1</v>
      </c>
      <c r="F77" s="20"/>
      <c r="G77" s="164">
        <f t="shared" si="3"/>
        <v>0</v>
      </c>
    </row>
    <row r="78" spans="2:7" ht="57.6" x14ac:dyDescent="0.3">
      <c r="B78" s="5">
        <f t="shared" si="5"/>
        <v>63</v>
      </c>
      <c r="C78" s="19" t="s">
        <v>123</v>
      </c>
      <c r="D78" s="5" t="s">
        <v>9</v>
      </c>
      <c r="E78" s="12">
        <v>1</v>
      </c>
      <c r="F78" s="20"/>
      <c r="G78" s="164">
        <f t="shared" si="3"/>
        <v>0</v>
      </c>
    </row>
    <row r="79" spans="2:7" ht="72" x14ac:dyDescent="0.3">
      <c r="B79" s="5">
        <f>1+B77</f>
        <v>63</v>
      </c>
      <c r="C79" s="19" t="s">
        <v>101</v>
      </c>
      <c r="D79" s="5" t="s">
        <v>9</v>
      </c>
      <c r="E79" s="12">
        <v>1</v>
      </c>
      <c r="F79" s="20"/>
      <c r="G79" s="164">
        <f t="shared" si="3"/>
        <v>0</v>
      </c>
    </row>
    <row r="80" spans="2:7" ht="57.6" x14ac:dyDescent="0.3">
      <c r="B80" s="5">
        <f t="shared" si="5"/>
        <v>64</v>
      </c>
      <c r="C80" s="19" t="s">
        <v>90</v>
      </c>
      <c r="D80" s="5" t="s">
        <v>9</v>
      </c>
      <c r="E80" s="12">
        <v>1</v>
      </c>
      <c r="F80" s="10"/>
      <c r="G80" s="164">
        <f t="shared" si="3"/>
        <v>0</v>
      </c>
    </row>
    <row r="81" spans="2:7" ht="57.6" x14ac:dyDescent="0.3">
      <c r="B81" s="5">
        <f t="shared" si="5"/>
        <v>65</v>
      </c>
      <c r="C81" s="19" t="s">
        <v>117</v>
      </c>
      <c r="D81" s="5" t="s">
        <v>9</v>
      </c>
      <c r="E81" s="12">
        <v>1</v>
      </c>
      <c r="F81" s="10"/>
      <c r="G81" s="164">
        <f t="shared" si="3"/>
        <v>0</v>
      </c>
    </row>
    <row r="82" spans="2:7" ht="57.6" x14ac:dyDescent="0.3">
      <c r="B82" s="5">
        <f t="shared" si="5"/>
        <v>66</v>
      </c>
      <c r="C82" s="19" t="s">
        <v>110</v>
      </c>
      <c r="D82" s="5" t="s">
        <v>9</v>
      </c>
      <c r="E82" s="12">
        <v>1</v>
      </c>
      <c r="F82" s="10"/>
      <c r="G82" s="164">
        <f t="shared" si="3"/>
        <v>0</v>
      </c>
    </row>
    <row r="83" spans="2:7" ht="57.6" x14ac:dyDescent="0.3">
      <c r="B83" s="5">
        <f t="shared" si="5"/>
        <v>67</v>
      </c>
      <c r="C83" s="19" t="s">
        <v>95</v>
      </c>
      <c r="D83" s="5" t="s">
        <v>9</v>
      </c>
      <c r="E83" s="12">
        <v>1</v>
      </c>
      <c r="F83" s="20"/>
      <c r="G83" s="164">
        <f t="shared" si="3"/>
        <v>0</v>
      </c>
    </row>
    <row r="84" spans="2:7" ht="28.8" x14ac:dyDescent="0.3">
      <c r="B84" s="5">
        <f t="shared" si="5"/>
        <v>68</v>
      </c>
      <c r="C84" s="8" t="s">
        <v>70</v>
      </c>
      <c r="D84" s="5" t="s">
        <v>42</v>
      </c>
      <c r="E84" s="12">
        <v>1</v>
      </c>
      <c r="F84" s="10"/>
      <c r="G84" s="164">
        <f t="shared" si="3"/>
        <v>0</v>
      </c>
    </row>
    <row r="85" spans="2:7" ht="72" x14ac:dyDescent="0.3">
      <c r="B85" s="5">
        <f>1+B83</f>
        <v>68</v>
      </c>
      <c r="C85" s="8" t="s">
        <v>57</v>
      </c>
      <c r="D85" s="5" t="s">
        <v>9</v>
      </c>
      <c r="E85" s="12">
        <v>2</v>
      </c>
      <c r="F85" s="10"/>
      <c r="G85" s="164">
        <f t="shared" si="3"/>
        <v>0</v>
      </c>
    </row>
    <row r="86" spans="2:7" ht="72" x14ac:dyDescent="0.3">
      <c r="B86" s="5">
        <f t="shared" si="5"/>
        <v>69</v>
      </c>
      <c r="C86" s="8" t="s">
        <v>96</v>
      </c>
      <c r="D86" s="5" t="s">
        <v>9</v>
      </c>
      <c r="E86" s="12">
        <v>30</v>
      </c>
      <c r="F86" s="10"/>
      <c r="G86" s="164">
        <f t="shared" ref="G86:G114" si="6">ROUND(E86*F86,2)</f>
        <v>0</v>
      </c>
    </row>
    <row r="87" spans="2:7" x14ac:dyDescent="0.3">
      <c r="B87" s="187" t="s">
        <v>1587</v>
      </c>
      <c r="C87" s="188"/>
      <c r="D87" s="188"/>
      <c r="E87" s="188"/>
      <c r="F87" s="189"/>
      <c r="G87" s="178">
        <f>SUM(G57:G86)</f>
        <v>0</v>
      </c>
    </row>
    <row r="88" spans="2:7" x14ac:dyDescent="0.3">
      <c r="B88" s="166"/>
      <c r="C88" s="170" t="s">
        <v>64</v>
      </c>
      <c r="D88" s="166"/>
      <c r="E88" s="168"/>
      <c r="F88" s="169"/>
      <c r="G88" s="169"/>
    </row>
    <row r="89" spans="2:7" ht="72" x14ac:dyDescent="0.3">
      <c r="B89" s="5">
        <f>1+B86</f>
        <v>70</v>
      </c>
      <c r="C89" s="19" t="s">
        <v>81</v>
      </c>
      <c r="D89" s="5" t="s">
        <v>9</v>
      </c>
      <c r="E89" s="12">
        <v>1</v>
      </c>
      <c r="F89" s="10"/>
      <c r="G89" s="164">
        <f t="shared" si="6"/>
        <v>0</v>
      </c>
    </row>
    <row r="90" spans="2:7" ht="72" x14ac:dyDescent="0.3">
      <c r="B90" s="5">
        <f t="shared" si="5"/>
        <v>71</v>
      </c>
      <c r="C90" s="19" t="s">
        <v>80</v>
      </c>
      <c r="D90" s="5" t="s">
        <v>9</v>
      </c>
      <c r="E90" s="12">
        <v>1</v>
      </c>
      <c r="F90" s="10"/>
      <c r="G90" s="164">
        <f t="shared" si="6"/>
        <v>0</v>
      </c>
    </row>
    <row r="91" spans="2:7" ht="57.6" x14ac:dyDescent="0.3">
      <c r="B91" s="5">
        <f t="shared" si="5"/>
        <v>72</v>
      </c>
      <c r="C91" s="19" t="s">
        <v>82</v>
      </c>
      <c r="D91" s="5" t="s">
        <v>9</v>
      </c>
      <c r="E91" s="12">
        <v>1</v>
      </c>
      <c r="F91" s="10"/>
      <c r="G91" s="164">
        <f t="shared" si="6"/>
        <v>0</v>
      </c>
    </row>
    <row r="92" spans="2:7" ht="72" x14ac:dyDescent="0.3">
      <c r="B92" s="5">
        <f t="shared" si="5"/>
        <v>73</v>
      </c>
      <c r="C92" s="19" t="s">
        <v>83</v>
      </c>
      <c r="D92" s="5" t="s">
        <v>63</v>
      </c>
      <c r="E92" s="12">
        <v>1</v>
      </c>
      <c r="F92" s="20"/>
      <c r="G92" s="164">
        <f t="shared" si="6"/>
        <v>0</v>
      </c>
    </row>
    <row r="93" spans="2:7" ht="72" x14ac:dyDescent="0.3">
      <c r="B93" s="5">
        <f t="shared" si="5"/>
        <v>74</v>
      </c>
      <c r="C93" s="8" t="s">
        <v>67</v>
      </c>
      <c r="D93" s="5" t="s">
        <v>9</v>
      </c>
      <c r="E93" s="12">
        <v>1</v>
      </c>
      <c r="F93" s="10"/>
      <c r="G93" s="164">
        <f t="shared" si="6"/>
        <v>0</v>
      </c>
    </row>
    <row r="94" spans="2:7" ht="28.8" x14ac:dyDescent="0.3">
      <c r="B94" s="5"/>
      <c r="C94" s="8" t="s">
        <v>75</v>
      </c>
      <c r="D94" s="5" t="s">
        <v>9</v>
      </c>
      <c r="E94" s="12">
        <v>1</v>
      </c>
      <c r="F94" s="10"/>
      <c r="G94" s="164">
        <f t="shared" si="6"/>
        <v>0</v>
      </c>
    </row>
    <row r="95" spans="2:7" ht="43.2" x14ac:dyDescent="0.3">
      <c r="B95" s="5">
        <f>1+B93</f>
        <v>75</v>
      </c>
      <c r="C95" s="8" t="s">
        <v>66</v>
      </c>
      <c r="D95" s="5" t="s">
        <v>9</v>
      </c>
      <c r="E95" s="12">
        <v>1</v>
      </c>
      <c r="F95" s="10"/>
      <c r="G95" s="164">
        <f t="shared" si="6"/>
        <v>0</v>
      </c>
    </row>
    <row r="96" spans="2:7" ht="144" x14ac:dyDescent="0.3">
      <c r="B96" s="5">
        <f t="shared" si="5"/>
        <v>76</v>
      </c>
      <c r="C96" s="8" t="s">
        <v>68</v>
      </c>
      <c r="D96" s="5" t="s">
        <v>9</v>
      </c>
      <c r="E96" s="17">
        <v>1</v>
      </c>
      <c r="F96" s="10"/>
      <c r="G96" s="164">
        <f t="shared" si="6"/>
        <v>0</v>
      </c>
    </row>
    <row r="97" spans="2:7" ht="57.6" x14ac:dyDescent="0.3">
      <c r="B97" s="5">
        <f t="shared" si="5"/>
        <v>77</v>
      </c>
      <c r="C97" s="8" t="s">
        <v>87</v>
      </c>
      <c r="D97" s="5" t="s">
        <v>9</v>
      </c>
      <c r="E97" s="21">
        <v>1</v>
      </c>
      <c r="F97" s="20"/>
      <c r="G97" s="164">
        <f t="shared" si="6"/>
        <v>0</v>
      </c>
    </row>
    <row r="98" spans="2:7" ht="57.6" x14ac:dyDescent="0.3">
      <c r="B98" s="5">
        <f t="shared" si="5"/>
        <v>78</v>
      </c>
      <c r="C98" s="8" t="s">
        <v>89</v>
      </c>
      <c r="D98" s="5" t="s">
        <v>9</v>
      </c>
      <c r="E98" s="17">
        <v>1</v>
      </c>
      <c r="F98" s="10"/>
      <c r="G98" s="164">
        <f t="shared" si="6"/>
        <v>0</v>
      </c>
    </row>
    <row r="99" spans="2:7" ht="57.6" x14ac:dyDescent="0.3">
      <c r="B99" s="5">
        <f t="shared" si="5"/>
        <v>79</v>
      </c>
      <c r="C99" s="8" t="s">
        <v>92</v>
      </c>
      <c r="D99" s="5" t="s">
        <v>9</v>
      </c>
      <c r="E99" s="21">
        <v>1</v>
      </c>
      <c r="F99" s="20"/>
      <c r="G99" s="164">
        <f t="shared" si="6"/>
        <v>0</v>
      </c>
    </row>
    <row r="100" spans="2:7" ht="72" x14ac:dyDescent="0.3">
      <c r="B100" s="5">
        <f t="shared" si="5"/>
        <v>80</v>
      </c>
      <c r="C100" s="8" t="s">
        <v>100</v>
      </c>
      <c r="D100" s="5" t="s">
        <v>9</v>
      </c>
      <c r="E100" s="21">
        <v>1</v>
      </c>
      <c r="F100" s="20"/>
      <c r="G100" s="164">
        <f t="shared" si="6"/>
        <v>0</v>
      </c>
    </row>
    <row r="101" spans="2:7" ht="72" x14ac:dyDescent="0.3">
      <c r="B101" s="5">
        <f t="shared" si="5"/>
        <v>81</v>
      </c>
      <c r="C101" s="8" t="s">
        <v>103</v>
      </c>
      <c r="D101" s="5" t="s">
        <v>9</v>
      </c>
      <c r="E101" s="17">
        <v>1</v>
      </c>
      <c r="F101" s="10"/>
      <c r="G101" s="164">
        <f t="shared" si="6"/>
        <v>0</v>
      </c>
    </row>
    <row r="102" spans="2:7" ht="57.6" x14ac:dyDescent="0.3">
      <c r="B102" s="5">
        <f t="shared" si="5"/>
        <v>82</v>
      </c>
      <c r="C102" s="8" t="s">
        <v>118</v>
      </c>
      <c r="D102" s="5" t="s">
        <v>9</v>
      </c>
      <c r="E102" s="17">
        <v>1</v>
      </c>
      <c r="F102" s="10"/>
      <c r="G102" s="164">
        <f t="shared" si="6"/>
        <v>0</v>
      </c>
    </row>
    <row r="103" spans="2:7" ht="43.2" x14ac:dyDescent="0.3">
      <c r="B103" s="5">
        <f t="shared" si="5"/>
        <v>83</v>
      </c>
      <c r="C103" s="8" t="s">
        <v>119</v>
      </c>
      <c r="D103" s="5" t="s">
        <v>42</v>
      </c>
      <c r="E103" s="12">
        <v>1</v>
      </c>
      <c r="F103" s="10"/>
      <c r="G103" s="164">
        <f t="shared" si="6"/>
        <v>0</v>
      </c>
    </row>
    <row r="104" spans="2:7" ht="57.6" x14ac:dyDescent="0.3">
      <c r="B104" s="5">
        <f t="shared" si="5"/>
        <v>84</v>
      </c>
      <c r="C104" s="8" t="s">
        <v>113</v>
      </c>
      <c r="D104" s="5" t="s">
        <v>9</v>
      </c>
      <c r="E104" s="17">
        <v>1</v>
      </c>
      <c r="F104" s="10"/>
      <c r="G104" s="164">
        <f t="shared" si="6"/>
        <v>0</v>
      </c>
    </row>
    <row r="105" spans="2:7" ht="43.2" x14ac:dyDescent="0.3">
      <c r="B105" s="5"/>
      <c r="C105" s="8" t="s">
        <v>106</v>
      </c>
      <c r="D105" s="5" t="s">
        <v>9</v>
      </c>
      <c r="E105" s="17">
        <v>1</v>
      </c>
      <c r="F105" s="10"/>
      <c r="G105" s="164">
        <f t="shared" si="6"/>
        <v>0</v>
      </c>
    </row>
    <row r="106" spans="2:7" ht="57.6" x14ac:dyDescent="0.3">
      <c r="B106" s="5">
        <f>1+B104</f>
        <v>85</v>
      </c>
      <c r="C106" s="8" t="s">
        <v>112</v>
      </c>
      <c r="D106" s="5" t="s">
        <v>9</v>
      </c>
      <c r="E106" s="17">
        <v>1</v>
      </c>
      <c r="F106" s="10"/>
      <c r="G106" s="164">
        <f t="shared" si="6"/>
        <v>0</v>
      </c>
    </row>
    <row r="107" spans="2:7" ht="43.2" x14ac:dyDescent="0.3">
      <c r="B107" s="5">
        <f t="shared" si="5"/>
        <v>86</v>
      </c>
      <c r="C107" s="8" t="s">
        <v>111</v>
      </c>
      <c r="D107" s="5" t="s">
        <v>9</v>
      </c>
      <c r="E107" s="21">
        <v>1</v>
      </c>
      <c r="F107" s="20"/>
      <c r="G107" s="164">
        <f t="shared" si="6"/>
        <v>0</v>
      </c>
    </row>
    <row r="108" spans="2:7" ht="57.6" x14ac:dyDescent="0.3">
      <c r="B108" s="5">
        <f t="shared" si="5"/>
        <v>87</v>
      </c>
      <c r="C108" s="8" t="s">
        <v>122</v>
      </c>
      <c r="D108" s="5" t="s">
        <v>9</v>
      </c>
      <c r="E108" s="17">
        <v>1</v>
      </c>
      <c r="F108" s="10"/>
      <c r="G108" s="164">
        <f t="shared" si="6"/>
        <v>0</v>
      </c>
    </row>
    <row r="109" spans="2:7" ht="57.6" x14ac:dyDescent="0.3">
      <c r="B109" s="5">
        <f t="shared" ref="B109" si="7">1+B108</f>
        <v>88</v>
      </c>
      <c r="C109" s="8" t="s">
        <v>97</v>
      </c>
      <c r="D109" s="5" t="s">
        <v>9</v>
      </c>
      <c r="E109" s="12">
        <v>6</v>
      </c>
      <c r="F109" s="10"/>
      <c r="G109" s="164">
        <f t="shared" si="6"/>
        <v>0</v>
      </c>
    </row>
    <row r="110" spans="2:7" x14ac:dyDescent="0.3">
      <c r="B110" s="187" t="s">
        <v>1586</v>
      </c>
      <c r="C110" s="188"/>
      <c r="D110" s="188"/>
      <c r="E110" s="188"/>
      <c r="F110" s="189"/>
      <c r="G110" s="179">
        <f>SUM(G89:G109)</f>
        <v>0</v>
      </c>
    </row>
    <row r="111" spans="2:7" x14ac:dyDescent="0.3">
      <c r="B111" s="166"/>
      <c r="C111" s="167" t="s">
        <v>1370</v>
      </c>
      <c r="D111" s="166"/>
      <c r="E111" s="168"/>
      <c r="F111" s="169"/>
      <c r="G111" s="169"/>
    </row>
    <row r="112" spans="2:7" ht="28.8" x14ac:dyDescent="0.3">
      <c r="B112" s="12">
        <f>1+B109</f>
        <v>89</v>
      </c>
      <c r="C112" s="8" t="s">
        <v>1371</v>
      </c>
      <c r="D112" s="5" t="s">
        <v>9</v>
      </c>
      <c r="E112" s="12">
        <f>19-4</f>
        <v>15</v>
      </c>
      <c r="F112" s="10"/>
      <c r="G112" s="164">
        <f t="shared" si="6"/>
        <v>0</v>
      </c>
    </row>
    <row r="113" spans="2:7" ht="43.2" x14ac:dyDescent="0.3">
      <c r="B113" s="12">
        <f>1+B112</f>
        <v>90</v>
      </c>
      <c r="C113" s="8" t="s">
        <v>1447</v>
      </c>
      <c r="D113" s="5" t="s">
        <v>9</v>
      </c>
      <c r="E113" s="12">
        <v>20</v>
      </c>
      <c r="F113" s="10"/>
      <c r="G113" s="164">
        <f t="shared" si="6"/>
        <v>0</v>
      </c>
    </row>
    <row r="114" spans="2:7" ht="43.2" x14ac:dyDescent="0.3">
      <c r="B114" s="12">
        <f>1+B113</f>
        <v>91</v>
      </c>
      <c r="C114" s="8" t="s">
        <v>1448</v>
      </c>
      <c r="D114" s="5" t="s">
        <v>9</v>
      </c>
      <c r="E114" s="12">
        <v>110</v>
      </c>
      <c r="F114" s="10"/>
      <c r="G114" s="164">
        <f t="shared" si="6"/>
        <v>0</v>
      </c>
    </row>
    <row r="115" spans="2:7" x14ac:dyDescent="0.3">
      <c r="B115" s="193" t="s">
        <v>1585</v>
      </c>
      <c r="C115" s="194"/>
      <c r="D115" s="194"/>
      <c r="E115" s="194"/>
      <c r="F115" s="195"/>
      <c r="G115" s="179">
        <f>SUM(G112:G114)</f>
        <v>0</v>
      </c>
    </row>
    <row r="116" spans="2:7" ht="18" x14ac:dyDescent="0.3">
      <c r="B116" s="190" t="s">
        <v>1597</v>
      </c>
      <c r="C116" s="191"/>
      <c r="D116" s="191"/>
      <c r="E116" s="191"/>
      <c r="F116" s="192"/>
      <c r="G116" s="180">
        <f>+G18+G55+G87+G110+G115</f>
        <v>0</v>
      </c>
    </row>
  </sheetData>
  <mergeCells count="10">
    <mergeCell ref="C4:E4"/>
    <mergeCell ref="C5:E5"/>
    <mergeCell ref="C6:E6"/>
    <mergeCell ref="C3:E3"/>
    <mergeCell ref="B55:F55"/>
    <mergeCell ref="B18:F18"/>
    <mergeCell ref="B116:F116"/>
    <mergeCell ref="B115:F115"/>
    <mergeCell ref="B110:F110"/>
    <mergeCell ref="B87:F87"/>
  </mergeCells>
  <printOptions horizontalCentered="1"/>
  <pageMargins left="0.7" right="0.5" top="0.5" bottom="0.5" header="0.3" footer="0.3"/>
  <pageSetup scale="74" fitToHeight="99" orientation="portrait" r:id="rId1"/>
  <headerFooter>
    <oddHeader>&amp;RP.&amp;P/&amp;N</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92023-DDA4-49E3-8426-AB7013913980}">
  <sheetPr codeName="Sheet9"/>
  <dimension ref="C5:L246"/>
  <sheetViews>
    <sheetView topLeftCell="A221" workbookViewId="0">
      <selection activeCell="C105" sqref="C105"/>
    </sheetView>
  </sheetViews>
  <sheetFormatPr baseColWidth="10" defaultColWidth="8.88671875" defaultRowHeight="14.4" x14ac:dyDescent="0.3"/>
  <cols>
    <col min="3" max="4" width="14.6640625" customWidth="1"/>
    <col min="5" max="6" width="31.6640625" customWidth="1"/>
    <col min="7" max="7" width="12.109375" bestFit="1" customWidth="1"/>
    <col min="8" max="8" width="12.109375" customWidth="1"/>
    <col min="11" max="11" width="4.88671875" customWidth="1"/>
    <col min="12" max="12" width="45.109375" customWidth="1"/>
  </cols>
  <sheetData>
    <row r="5" spans="3:12" x14ac:dyDescent="0.3">
      <c r="C5" s="28" t="s">
        <v>633</v>
      </c>
      <c r="D5" s="28" t="s">
        <v>1086</v>
      </c>
      <c r="E5" s="29" t="s">
        <v>634</v>
      </c>
      <c r="F5" s="29" t="s">
        <v>1087</v>
      </c>
      <c r="G5" s="29" t="s">
        <v>635</v>
      </c>
      <c r="H5" s="29" t="s">
        <v>1088</v>
      </c>
      <c r="I5" s="29" t="s">
        <v>636</v>
      </c>
      <c r="J5" s="128" t="s">
        <v>1089</v>
      </c>
      <c r="L5" t="str">
        <f>CONCATENATE(C5,D5,E5,F5,G5,H5,I5,J5)</f>
        <v>UE-A101, CIRCUITO P1CH-01,03, CABLE 2#12+1#14TAWG-CU THHN, EN TUBO EMT 1/2" Y BANDEJA.</v>
      </c>
    </row>
    <row r="6" spans="3:12" x14ac:dyDescent="0.3">
      <c r="C6" s="30" t="s">
        <v>637</v>
      </c>
      <c r="D6" s="28" t="s">
        <v>1086</v>
      </c>
      <c r="E6" s="31" t="s">
        <v>638</v>
      </c>
      <c r="F6" s="29" t="s">
        <v>1087</v>
      </c>
      <c r="G6" s="31" t="s">
        <v>635</v>
      </c>
      <c r="H6" s="29" t="s">
        <v>1088</v>
      </c>
      <c r="I6" s="31" t="s">
        <v>636</v>
      </c>
      <c r="J6" s="128" t="s">
        <v>1089</v>
      </c>
      <c r="L6" t="str">
        <f t="shared" ref="L6:L69" si="0">CONCATENATE(C6,D6,E6,F6,G6,H6,I6,J6)</f>
        <v>UE-A102, CIRCUITO P1CH-05,07, CABLE 2#12+1#14TAWG-CU THHN, EN TUBO EMT 1/2" Y BANDEJA.</v>
      </c>
    </row>
    <row r="7" spans="3:12" x14ac:dyDescent="0.3">
      <c r="C7" s="30" t="s">
        <v>639</v>
      </c>
      <c r="D7" s="28" t="s">
        <v>1086</v>
      </c>
      <c r="E7" s="31" t="s">
        <v>640</v>
      </c>
      <c r="F7" s="29" t="s">
        <v>1087</v>
      </c>
      <c r="G7" s="31" t="s">
        <v>635</v>
      </c>
      <c r="H7" s="29" t="s">
        <v>1088</v>
      </c>
      <c r="I7" s="31" t="s">
        <v>636</v>
      </c>
      <c r="J7" s="128" t="s">
        <v>1089</v>
      </c>
      <c r="L7" t="str">
        <f t="shared" si="0"/>
        <v>UE-A103, CIRCUITO P1CH-09,11, CABLE 2#12+1#14TAWG-CU THHN, EN TUBO EMT 1/2" Y BANDEJA.</v>
      </c>
    </row>
    <row r="8" spans="3:12" x14ac:dyDescent="0.3">
      <c r="C8" s="30" t="s">
        <v>641</v>
      </c>
      <c r="D8" s="28" t="s">
        <v>1086</v>
      </c>
      <c r="E8" s="31" t="s">
        <v>642</v>
      </c>
      <c r="F8" s="29" t="s">
        <v>1087</v>
      </c>
      <c r="G8" s="31" t="s">
        <v>635</v>
      </c>
      <c r="H8" s="29" t="s">
        <v>1088</v>
      </c>
      <c r="I8" s="31" t="s">
        <v>636</v>
      </c>
      <c r="J8" s="128" t="s">
        <v>1089</v>
      </c>
      <c r="L8" t="str">
        <f t="shared" si="0"/>
        <v>UE-A104, CIRCUITO P1CH-02,04, CABLE 2#12+1#14TAWG-CU THHN, EN TUBO EMT 1/2" Y BANDEJA.</v>
      </c>
    </row>
    <row r="9" spans="3:12" ht="15" thickBot="1" x14ac:dyDescent="0.35">
      <c r="C9" s="34" t="s">
        <v>643</v>
      </c>
      <c r="D9" s="28" t="s">
        <v>1086</v>
      </c>
      <c r="E9" s="35" t="s">
        <v>644</v>
      </c>
      <c r="F9" s="29" t="s">
        <v>1087</v>
      </c>
      <c r="G9" s="35" t="s">
        <v>635</v>
      </c>
      <c r="H9" s="29" t="s">
        <v>1088</v>
      </c>
      <c r="I9" s="35" t="s">
        <v>636</v>
      </c>
      <c r="J9" s="128" t="s">
        <v>1089</v>
      </c>
      <c r="L9" t="str">
        <f t="shared" si="0"/>
        <v>UE-R103, CIRCUITO P1CH-06,08, CABLE 2#12+1#14TAWG-CU THHN, EN TUBO EMT 1/2" Y BANDEJA.</v>
      </c>
    </row>
    <row r="10" spans="3:12" x14ac:dyDescent="0.3">
      <c r="C10" s="37" t="s">
        <v>645</v>
      </c>
      <c r="D10" s="28" t="s">
        <v>1086</v>
      </c>
      <c r="E10" s="32" t="s">
        <v>646</v>
      </c>
      <c r="F10" s="29" t="s">
        <v>1087</v>
      </c>
      <c r="G10" s="32" t="s">
        <v>635</v>
      </c>
      <c r="H10" s="29" t="s">
        <v>1088</v>
      </c>
      <c r="I10" s="32" t="s">
        <v>636</v>
      </c>
      <c r="J10" s="128" t="s">
        <v>1089</v>
      </c>
      <c r="L10" t="str">
        <f t="shared" si="0"/>
        <v>UE-A105, CIRCUITO P1CH-10,12, CABLE 2#12+1#14TAWG-CU THHN, EN TUBO EMT 1/2" Y BANDEJA.</v>
      </c>
    </row>
    <row r="11" spans="3:12" x14ac:dyDescent="0.3">
      <c r="C11" s="30" t="s">
        <v>647</v>
      </c>
      <c r="D11" s="28" t="s">
        <v>1086</v>
      </c>
      <c r="E11" s="31" t="s">
        <v>648</v>
      </c>
      <c r="F11" s="29" t="s">
        <v>1087</v>
      </c>
      <c r="G11" s="31" t="s">
        <v>635</v>
      </c>
      <c r="H11" s="29" t="s">
        <v>1088</v>
      </c>
      <c r="I11" s="31" t="s">
        <v>636</v>
      </c>
      <c r="J11" s="128" t="s">
        <v>1089</v>
      </c>
      <c r="L11" t="str">
        <f t="shared" si="0"/>
        <v>UE-A106, CIRCUITO P1CH-13,15, CABLE 2#12+1#14TAWG-CU THHN, EN TUBO EMT 1/2" Y BANDEJA.</v>
      </c>
    </row>
    <row r="12" spans="3:12" x14ac:dyDescent="0.3">
      <c r="C12" s="30" t="s">
        <v>649</v>
      </c>
      <c r="D12" s="28" t="s">
        <v>1086</v>
      </c>
      <c r="E12" s="31" t="s">
        <v>650</v>
      </c>
      <c r="F12" s="29" t="s">
        <v>1087</v>
      </c>
      <c r="G12" s="31" t="s">
        <v>635</v>
      </c>
      <c r="H12" s="29" t="s">
        <v>1088</v>
      </c>
      <c r="I12" s="31" t="s">
        <v>636</v>
      </c>
      <c r="J12" s="128" t="s">
        <v>1089</v>
      </c>
      <c r="L12" t="str">
        <f t="shared" si="0"/>
        <v>UE-A107, CIRCUITO P1CH-17,19, CABLE 2#12+1#14TAWG-CU THHN, EN TUBO EMT 1/2" Y BANDEJA.</v>
      </c>
    </row>
    <row r="13" spans="3:12" x14ac:dyDescent="0.3">
      <c r="C13" s="30" t="s">
        <v>651</v>
      </c>
      <c r="D13" s="28" t="s">
        <v>1086</v>
      </c>
      <c r="E13" s="35" t="s">
        <v>652</v>
      </c>
      <c r="F13" s="29" t="s">
        <v>1087</v>
      </c>
      <c r="G13" s="31" t="s">
        <v>635</v>
      </c>
      <c r="H13" s="29" t="s">
        <v>1088</v>
      </c>
      <c r="I13" s="31" t="s">
        <v>636</v>
      </c>
      <c r="J13" s="128" t="s">
        <v>1089</v>
      </c>
      <c r="L13" t="str">
        <f t="shared" si="0"/>
        <v>UE-O120, CIRCUITO P1CH-21,23, CABLE 2#12+1#14TAWG-CU THHN, EN TUBO EMT 1/2" Y BANDEJA.</v>
      </c>
    </row>
    <row r="14" spans="3:12" x14ac:dyDescent="0.3">
      <c r="C14" s="30" t="s">
        <v>653</v>
      </c>
      <c r="D14" s="28" t="s">
        <v>1086</v>
      </c>
      <c r="E14" s="30" t="s">
        <v>654</v>
      </c>
      <c r="F14" s="29" t="s">
        <v>1087</v>
      </c>
      <c r="G14" s="31" t="s">
        <v>635</v>
      </c>
      <c r="H14" s="29" t="s">
        <v>1088</v>
      </c>
      <c r="I14" s="31" t="s">
        <v>636</v>
      </c>
      <c r="J14" s="128" t="s">
        <v>1089</v>
      </c>
      <c r="L14" t="str">
        <f t="shared" si="0"/>
        <v>UE-O121, CIRCUITO P1CH-37,39, CABLE 2#12+1#14TAWG-CU THHN, EN TUBO EMT 1/2" Y BANDEJA.</v>
      </c>
    </row>
    <row r="15" spans="3:12" ht="15" thickBot="1" x14ac:dyDescent="0.35">
      <c r="C15" s="39" t="s">
        <v>655</v>
      </c>
      <c r="D15" s="28" t="s">
        <v>1086</v>
      </c>
      <c r="E15" s="39" t="s">
        <v>656</v>
      </c>
      <c r="F15" s="29" t="s">
        <v>1087</v>
      </c>
      <c r="G15" s="35" t="s">
        <v>635</v>
      </c>
      <c r="H15" s="29" t="s">
        <v>1088</v>
      </c>
      <c r="I15" s="35" t="s">
        <v>636</v>
      </c>
      <c r="J15" s="128" t="s">
        <v>1089</v>
      </c>
      <c r="L15" t="str">
        <f t="shared" si="0"/>
        <v>UE-O122, CIRCUITO P1CH-38,40, CABLE 2#12+1#14TAWG-CU THHN, EN TUBO EMT 1/2" Y BANDEJA.</v>
      </c>
    </row>
    <row r="16" spans="3:12" x14ac:dyDescent="0.3">
      <c r="C16" s="28" t="s">
        <v>657</v>
      </c>
      <c r="D16" s="28" t="s">
        <v>1086</v>
      </c>
      <c r="E16" s="29" t="s">
        <v>658</v>
      </c>
      <c r="F16" s="29" t="s">
        <v>1087</v>
      </c>
      <c r="G16" s="32" t="s">
        <v>635</v>
      </c>
      <c r="H16" s="29" t="s">
        <v>1088</v>
      </c>
      <c r="I16" s="32" t="s">
        <v>636</v>
      </c>
      <c r="J16" s="128" t="s">
        <v>1089</v>
      </c>
      <c r="L16" t="str">
        <f t="shared" si="0"/>
        <v>UE-A110, CIRCUITO P1CH-14,16, CABLE 2#12+1#14TAWG-CU THHN, EN TUBO EMT 1/2" Y BANDEJA.</v>
      </c>
    </row>
    <row r="17" spans="3:12" x14ac:dyDescent="0.3">
      <c r="C17" s="30" t="s">
        <v>659</v>
      </c>
      <c r="D17" s="28" t="s">
        <v>1086</v>
      </c>
      <c r="E17" s="33" t="s">
        <v>660</v>
      </c>
      <c r="F17" s="29" t="s">
        <v>1087</v>
      </c>
      <c r="G17" s="31" t="s">
        <v>635</v>
      </c>
      <c r="H17" s="29" t="s">
        <v>1088</v>
      </c>
      <c r="I17" s="31" t="s">
        <v>636</v>
      </c>
      <c r="J17" s="128" t="s">
        <v>1089</v>
      </c>
      <c r="L17" t="str">
        <f t="shared" si="0"/>
        <v>UE-A111, CIRCUITO P1CH-18,20, CABLE 2#12+1#14TAWG-CU THHN, EN TUBO EMT 1/2" Y BANDEJA.</v>
      </c>
    </row>
    <row r="18" spans="3:12" x14ac:dyDescent="0.3">
      <c r="C18" s="30" t="s">
        <v>661</v>
      </c>
      <c r="D18" s="28" t="s">
        <v>1086</v>
      </c>
      <c r="E18" s="33" t="s">
        <v>662</v>
      </c>
      <c r="F18" s="29" t="s">
        <v>1087</v>
      </c>
      <c r="G18" s="31" t="s">
        <v>635</v>
      </c>
      <c r="H18" s="29" t="s">
        <v>1088</v>
      </c>
      <c r="I18" s="31" t="s">
        <v>636</v>
      </c>
      <c r="J18" s="128" t="s">
        <v>1089</v>
      </c>
      <c r="L18" t="str">
        <f t="shared" si="0"/>
        <v>UE-A112, CIRCUITO P1CH-22,24, CABLE 2#12+1#14TAWG-CU THHN, EN TUBO EMT 1/2" Y BANDEJA.</v>
      </c>
    </row>
    <row r="19" spans="3:12" ht="15" thickBot="1" x14ac:dyDescent="0.35">
      <c r="C19" s="34" t="s">
        <v>663</v>
      </c>
      <c r="D19" s="28" t="s">
        <v>1086</v>
      </c>
      <c r="E19" s="36" t="s">
        <v>664</v>
      </c>
      <c r="F19" s="29" t="s">
        <v>1087</v>
      </c>
      <c r="G19" s="31" t="s">
        <v>635</v>
      </c>
      <c r="H19" s="29" t="s">
        <v>1088</v>
      </c>
      <c r="I19" s="31" t="s">
        <v>636</v>
      </c>
      <c r="J19" s="128" t="s">
        <v>1089</v>
      </c>
      <c r="L19" t="str">
        <f t="shared" si="0"/>
        <v>UE-A113, CIRCUITO P1CH-25,27, CABLE 2#12+1#14TAWG-CU THHN, EN TUBO EMT 1/2" Y BANDEJA.</v>
      </c>
    </row>
    <row r="20" spans="3:12" x14ac:dyDescent="0.3">
      <c r="C20" s="37" t="s">
        <v>665</v>
      </c>
      <c r="D20" s="28" t="s">
        <v>1086</v>
      </c>
      <c r="E20" s="38" t="s">
        <v>666</v>
      </c>
      <c r="F20" s="29" t="s">
        <v>1087</v>
      </c>
      <c r="G20" s="31" t="s">
        <v>635</v>
      </c>
      <c r="H20" s="29" t="s">
        <v>1088</v>
      </c>
      <c r="I20" s="31" t="s">
        <v>636</v>
      </c>
      <c r="J20" s="128" t="s">
        <v>1089</v>
      </c>
      <c r="L20" t="str">
        <f t="shared" si="0"/>
        <v>UE-A114, CIRCUITO P1CH-29,31, CABLE 2#12+1#14TAWG-CU THHN, EN TUBO EMT 1/2" Y BANDEJA.</v>
      </c>
    </row>
    <row r="21" spans="3:12" x14ac:dyDescent="0.3">
      <c r="C21" s="31" t="s">
        <v>667</v>
      </c>
      <c r="D21" s="28" t="s">
        <v>1086</v>
      </c>
      <c r="E21" s="33" t="s">
        <v>668</v>
      </c>
      <c r="F21" s="29" t="s">
        <v>1087</v>
      </c>
      <c r="G21" s="31" t="s">
        <v>635</v>
      </c>
      <c r="H21" s="29" t="s">
        <v>1088</v>
      </c>
      <c r="I21" s="31" t="s">
        <v>636</v>
      </c>
      <c r="J21" s="128" t="s">
        <v>1089</v>
      </c>
      <c r="L21" t="str">
        <f t="shared" si="0"/>
        <v>UE-A115, CIRCUITO P1CH-33,35, CABLE 2#12+1#14TAWG-CU THHN, EN TUBO EMT 1/2" Y BANDEJA.</v>
      </c>
    </row>
    <row r="22" spans="3:12" x14ac:dyDescent="0.3">
      <c r="C22" s="30" t="s">
        <v>669</v>
      </c>
      <c r="D22" s="28" t="s">
        <v>1086</v>
      </c>
      <c r="E22" s="33" t="s">
        <v>670</v>
      </c>
      <c r="F22" s="29" t="s">
        <v>1087</v>
      </c>
      <c r="G22" s="31" t="s">
        <v>635</v>
      </c>
      <c r="H22" s="29" t="s">
        <v>1088</v>
      </c>
      <c r="I22" s="31" t="s">
        <v>636</v>
      </c>
      <c r="J22" s="128" t="s">
        <v>1089</v>
      </c>
      <c r="L22" t="str">
        <f t="shared" si="0"/>
        <v>UE-A116, CIRCUITO P1CH-26,28, CABLE 2#12+1#14TAWG-CU THHN, EN TUBO EMT 1/2" Y BANDEJA.</v>
      </c>
    </row>
    <row r="23" spans="3:12" x14ac:dyDescent="0.3">
      <c r="C23" s="31" t="s">
        <v>671</v>
      </c>
      <c r="D23" s="28" t="s">
        <v>1086</v>
      </c>
      <c r="E23" s="33" t="s">
        <v>672</v>
      </c>
      <c r="F23" s="29" t="s">
        <v>1087</v>
      </c>
      <c r="G23" s="31" t="s">
        <v>635</v>
      </c>
      <c r="H23" s="29" t="s">
        <v>1088</v>
      </c>
      <c r="I23" s="31" t="s">
        <v>636</v>
      </c>
      <c r="J23" s="128" t="s">
        <v>1089</v>
      </c>
      <c r="L23" t="str">
        <f t="shared" si="0"/>
        <v>UE-A117, CIRCUITO P1CH-30,32, CABLE 2#12+1#14TAWG-CU THHN, EN TUBO EMT 1/2" Y BANDEJA.</v>
      </c>
    </row>
    <row r="24" spans="3:12" ht="15" thickBot="1" x14ac:dyDescent="0.35">
      <c r="C24" s="34" t="s">
        <v>673</v>
      </c>
      <c r="D24" s="28" t="s">
        <v>1086</v>
      </c>
      <c r="E24" s="36" t="s">
        <v>674</v>
      </c>
      <c r="F24" s="29" t="s">
        <v>1087</v>
      </c>
      <c r="G24" s="31" t="s">
        <v>635</v>
      </c>
      <c r="H24" s="29" t="s">
        <v>1088</v>
      </c>
      <c r="I24" s="31" t="s">
        <v>636</v>
      </c>
      <c r="J24" s="128" t="s">
        <v>1089</v>
      </c>
      <c r="L24" t="str">
        <f t="shared" si="0"/>
        <v>UE-R104, CIRCUITO P1CH-34,36, CABLE 2#12+1#14TAWG-CU THHN, EN TUBO EMT 1/2" Y BANDEJA.</v>
      </c>
    </row>
    <row r="25" spans="3:12" x14ac:dyDescent="0.3">
      <c r="C25" s="40" t="s">
        <v>675</v>
      </c>
      <c r="D25" s="28" t="s">
        <v>1086</v>
      </c>
      <c r="E25" s="42" t="s">
        <v>676</v>
      </c>
      <c r="F25" s="29" t="s">
        <v>1087</v>
      </c>
      <c r="G25" s="42" t="s">
        <v>635</v>
      </c>
      <c r="H25" s="29" t="s">
        <v>1088</v>
      </c>
      <c r="I25" s="42" t="s">
        <v>636</v>
      </c>
      <c r="J25" s="128" t="s">
        <v>1089</v>
      </c>
      <c r="L25" t="str">
        <f t="shared" si="0"/>
        <v>UE-B101, CIRCUITO P1AH-01,03, CABLE 2#12+1#14TAWG-CU THHN, EN TUBO EMT 1/2" Y BANDEJA.</v>
      </c>
    </row>
    <row r="26" spans="3:12" x14ac:dyDescent="0.3">
      <c r="C26" s="43" t="s">
        <v>677</v>
      </c>
      <c r="D26" s="28" t="s">
        <v>1086</v>
      </c>
      <c r="E26" s="44" t="s">
        <v>678</v>
      </c>
      <c r="F26" s="29" t="s">
        <v>1087</v>
      </c>
      <c r="G26" s="44" t="s">
        <v>635</v>
      </c>
      <c r="H26" s="29" t="s">
        <v>1088</v>
      </c>
      <c r="I26" s="44" t="s">
        <v>636</v>
      </c>
      <c r="J26" s="128" t="s">
        <v>1089</v>
      </c>
      <c r="L26" t="str">
        <f t="shared" si="0"/>
        <v>UE-B102, CIRCUITO P1AH-05,07, CABLE 2#12+1#14TAWG-CU THHN, EN TUBO EMT 1/2" Y BANDEJA.</v>
      </c>
    </row>
    <row r="27" spans="3:12" x14ac:dyDescent="0.3">
      <c r="C27" s="43" t="s">
        <v>679</v>
      </c>
      <c r="D27" s="28" t="s">
        <v>1086</v>
      </c>
      <c r="E27" s="44" t="s">
        <v>680</v>
      </c>
      <c r="F27" s="29" t="s">
        <v>1087</v>
      </c>
      <c r="G27" s="44" t="s">
        <v>635</v>
      </c>
      <c r="H27" s="29" t="s">
        <v>1088</v>
      </c>
      <c r="I27" s="44" t="s">
        <v>636</v>
      </c>
      <c r="J27" s="128" t="s">
        <v>1089</v>
      </c>
      <c r="L27" t="str">
        <f t="shared" si="0"/>
        <v>UE-B103, CIRCUITO P1AH-09,11, CABLE 2#12+1#14TAWG-CU THHN, EN TUBO EMT 1/2" Y BANDEJA.</v>
      </c>
    </row>
    <row r="28" spans="3:12" x14ac:dyDescent="0.3">
      <c r="C28" s="43" t="s">
        <v>681</v>
      </c>
      <c r="D28" s="28" t="s">
        <v>1086</v>
      </c>
      <c r="E28" s="44" t="s">
        <v>682</v>
      </c>
      <c r="F28" s="29" t="s">
        <v>1087</v>
      </c>
      <c r="G28" s="44" t="s">
        <v>635</v>
      </c>
      <c r="H28" s="29" t="s">
        <v>1088</v>
      </c>
      <c r="I28" s="44" t="s">
        <v>636</v>
      </c>
      <c r="J28" s="128" t="s">
        <v>1089</v>
      </c>
      <c r="L28" t="str">
        <f t="shared" si="0"/>
        <v>UE-B104, CIRCUITO P1AH-02,04, CABLE 2#12+1#14TAWG-CU THHN, EN TUBO EMT 1/2" Y BANDEJA.</v>
      </c>
    </row>
    <row r="29" spans="3:12" x14ac:dyDescent="0.3">
      <c r="C29" s="43" t="s">
        <v>683</v>
      </c>
      <c r="D29" s="28" t="s">
        <v>1086</v>
      </c>
      <c r="E29" s="44" t="s">
        <v>684</v>
      </c>
      <c r="F29" s="29" t="s">
        <v>1087</v>
      </c>
      <c r="G29" s="44" t="s">
        <v>635</v>
      </c>
      <c r="H29" s="29" t="s">
        <v>1088</v>
      </c>
      <c r="I29" s="44" t="s">
        <v>636</v>
      </c>
      <c r="J29" s="128" t="s">
        <v>1089</v>
      </c>
      <c r="L29" t="str">
        <f t="shared" si="0"/>
        <v>UE-B105, CIRCUITO P1AH-06,08, CABLE 2#12+1#14TAWG-CU THHN, EN TUBO EMT 1/2" Y BANDEJA.</v>
      </c>
    </row>
    <row r="30" spans="3:12" x14ac:dyDescent="0.3">
      <c r="C30" s="43" t="s">
        <v>685</v>
      </c>
      <c r="D30" s="28" t="s">
        <v>1086</v>
      </c>
      <c r="E30" s="44" t="s">
        <v>686</v>
      </c>
      <c r="F30" s="29" t="s">
        <v>1087</v>
      </c>
      <c r="G30" s="44" t="s">
        <v>635</v>
      </c>
      <c r="H30" s="29" t="s">
        <v>1088</v>
      </c>
      <c r="I30" s="44" t="s">
        <v>636</v>
      </c>
      <c r="J30" s="128" t="s">
        <v>1089</v>
      </c>
      <c r="L30" t="str">
        <f t="shared" si="0"/>
        <v>UE-B106, CIRCUITO P1AH-10,12, CABLE 2#12+1#14TAWG-CU THHN, EN TUBO EMT 1/2" Y BANDEJA.</v>
      </c>
    </row>
    <row r="31" spans="3:12" ht="15" thickBot="1" x14ac:dyDescent="0.35">
      <c r="C31" s="46" t="s">
        <v>687</v>
      </c>
      <c r="D31" s="28" t="s">
        <v>1086</v>
      </c>
      <c r="E31" s="47" t="s">
        <v>688</v>
      </c>
      <c r="F31" s="29" t="s">
        <v>1087</v>
      </c>
      <c r="G31" s="47" t="s">
        <v>635</v>
      </c>
      <c r="H31" s="29" t="s">
        <v>1088</v>
      </c>
      <c r="I31" s="47" t="s">
        <v>636</v>
      </c>
      <c r="J31" s="128" t="s">
        <v>1089</v>
      </c>
      <c r="L31" t="str">
        <f t="shared" si="0"/>
        <v>UE-R101, CIRCUITO P1AH-13,15, CABLE 2#12+1#14TAWG-CU THHN, EN TUBO EMT 1/2" Y BANDEJA.</v>
      </c>
    </row>
    <row r="32" spans="3:12" x14ac:dyDescent="0.3">
      <c r="C32" s="41" t="s">
        <v>689</v>
      </c>
      <c r="D32" s="28" t="s">
        <v>1086</v>
      </c>
      <c r="E32" s="42" t="s">
        <v>690</v>
      </c>
      <c r="F32" s="29" t="s">
        <v>1087</v>
      </c>
      <c r="G32" s="42" t="s">
        <v>635</v>
      </c>
      <c r="H32" s="29" t="s">
        <v>1088</v>
      </c>
      <c r="I32" s="42" t="s">
        <v>636</v>
      </c>
      <c r="J32" s="128" t="s">
        <v>1089</v>
      </c>
      <c r="L32" t="str">
        <f t="shared" si="0"/>
        <v>UE-B110, CIRCUITO P1AH-17,19, CABLE 2#12+1#14TAWG-CU THHN, EN TUBO EMT 1/2" Y BANDEJA.</v>
      </c>
    </row>
    <row r="33" spans="3:12" x14ac:dyDescent="0.3">
      <c r="C33" s="43" t="s">
        <v>691</v>
      </c>
      <c r="D33" s="28" t="s">
        <v>1086</v>
      </c>
      <c r="E33" s="44" t="s">
        <v>692</v>
      </c>
      <c r="F33" s="29" t="s">
        <v>1087</v>
      </c>
      <c r="G33" s="44" t="s">
        <v>635</v>
      </c>
      <c r="H33" s="29" t="s">
        <v>1088</v>
      </c>
      <c r="I33" s="44" t="s">
        <v>636</v>
      </c>
      <c r="J33" s="128" t="s">
        <v>1089</v>
      </c>
      <c r="L33" t="str">
        <f t="shared" si="0"/>
        <v>UE-B111, CIRCUITO P1AH-21,23, CABLE 2#12+1#14TAWG-CU THHN, EN TUBO EMT 1/2" Y BANDEJA.</v>
      </c>
    </row>
    <row r="34" spans="3:12" x14ac:dyDescent="0.3">
      <c r="C34" s="43" t="s">
        <v>693</v>
      </c>
      <c r="D34" s="28" t="s">
        <v>1086</v>
      </c>
      <c r="E34" s="44" t="s">
        <v>694</v>
      </c>
      <c r="F34" s="29" t="s">
        <v>1087</v>
      </c>
      <c r="G34" s="44" t="s">
        <v>635</v>
      </c>
      <c r="H34" s="29" t="s">
        <v>1088</v>
      </c>
      <c r="I34" s="44" t="s">
        <v>636</v>
      </c>
      <c r="J34" s="128" t="s">
        <v>1089</v>
      </c>
      <c r="L34" t="str">
        <f t="shared" si="0"/>
        <v>UE-B112, CIRCUITO P1AH-14,16, CABLE 2#12+1#14TAWG-CU THHN, EN TUBO EMT 1/2" Y BANDEJA.</v>
      </c>
    </row>
    <row r="35" spans="3:12" ht="15" thickBot="1" x14ac:dyDescent="0.35">
      <c r="C35" s="46" t="s">
        <v>695</v>
      </c>
      <c r="D35" s="28" t="s">
        <v>1086</v>
      </c>
      <c r="E35" s="47" t="s">
        <v>696</v>
      </c>
      <c r="F35" s="29" t="s">
        <v>1087</v>
      </c>
      <c r="G35" s="47" t="s">
        <v>635</v>
      </c>
      <c r="H35" s="29" t="s">
        <v>1088</v>
      </c>
      <c r="I35" s="47" t="s">
        <v>636</v>
      </c>
      <c r="J35" s="128" t="s">
        <v>1089</v>
      </c>
      <c r="L35" t="str">
        <f t="shared" si="0"/>
        <v>UE-R102, CIRCUITO P1AH-18,20, CABLE 2#12+1#14TAWG-CU THHN, EN TUBO EMT 1/2" Y BANDEJA.</v>
      </c>
    </row>
    <row r="36" spans="3:12" x14ac:dyDescent="0.3">
      <c r="C36" s="41" t="s">
        <v>697</v>
      </c>
      <c r="D36" s="28" t="s">
        <v>1086</v>
      </c>
      <c r="E36" s="42" t="s">
        <v>698</v>
      </c>
      <c r="F36" s="29" t="s">
        <v>1087</v>
      </c>
      <c r="G36" s="42" t="s">
        <v>635</v>
      </c>
      <c r="H36" s="29" t="s">
        <v>1088</v>
      </c>
      <c r="I36" s="42" t="s">
        <v>636</v>
      </c>
      <c r="J36" s="128" t="s">
        <v>1089</v>
      </c>
      <c r="L36" t="str">
        <f t="shared" si="0"/>
        <v>UE-B113, CIRCUITO P1AH-22,24, CABLE 2#12+1#14TAWG-CU THHN, EN TUBO EMT 1/2" Y BANDEJA.</v>
      </c>
    </row>
    <row r="37" spans="3:12" x14ac:dyDescent="0.3">
      <c r="C37" s="45" t="s">
        <v>699</v>
      </c>
      <c r="D37" s="28" t="s">
        <v>1086</v>
      </c>
      <c r="E37" s="44" t="s">
        <v>700</v>
      </c>
      <c r="F37" s="29" t="s">
        <v>1087</v>
      </c>
      <c r="G37" s="44" t="s">
        <v>635</v>
      </c>
      <c r="H37" s="29" t="s">
        <v>1088</v>
      </c>
      <c r="I37" s="44" t="s">
        <v>636</v>
      </c>
      <c r="J37" s="128" t="s">
        <v>1089</v>
      </c>
      <c r="L37" t="str">
        <f t="shared" si="0"/>
        <v>UE-B114, CIRCUITO P1AH-25,27, CABLE 2#12+1#14TAWG-CU THHN, EN TUBO EMT 1/2" Y BANDEJA.</v>
      </c>
    </row>
    <row r="38" spans="3:12" x14ac:dyDescent="0.3">
      <c r="C38" s="45" t="s">
        <v>701</v>
      </c>
      <c r="D38" s="28" t="s">
        <v>1086</v>
      </c>
      <c r="E38" s="44" t="s">
        <v>702</v>
      </c>
      <c r="F38" s="29" t="s">
        <v>1087</v>
      </c>
      <c r="G38" s="44" t="s">
        <v>635</v>
      </c>
      <c r="H38" s="29" t="s">
        <v>1088</v>
      </c>
      <c r="I38" s="44" t="s">
        <v>636</v>
      </c>
      <c r="J38" s="128" t="s">
        <v>1089</v>
      </c>
      <c r="L38" t="str">
        <f t="shared" si="0"/>
        <v>UE-B115, CIRCUITO P1AH-29,31, CABLE 2#12+1#14TAWG-CU THHN, EN TUBO EMT 1/2" Y BANDEJA.</v>
      </c>
    </row>
    <row r="39" spans="3:12" x14ac:dyDescent="0.3">
      <c r="C39" s="43" t="s">
        <v>703</v>
      </c>
      <c r="D39" s="28" t="s">
        <v>1086</v>
      </c>
      <c r="E39" s="49" t="s">
        <v>704</v>
      </c>
      <c r="F39" s="29" t="s">
        <v>1087</v>
      </c>
      <c r="G39" s="49" t="s">
        <v>635</v>
      </c>
      <c r="H39" s="29" t="s">
        <v>1088</v>
      </c>
      <c r="I39" s="49" t="s">
        <v>636</v>
      </c>
      <c r="J39" s="128" t="s">
        <v>1089</v>
      </c>
      <c r="L39" t="str">
        <f t="shared" si="0"/>
        <v>UE-B117, CIRCUITO P1AH-62,64, CABLE 2#12+1#14TAWG-CU THHN, EN TUBO EMT 1/2" Y BANDEJA.</v>
      </c>
    </row>
    <row r="40" spans="3:12" ht="15" thickBot="1" x14ac:dyDescent="0.35">
      <c r="C40" s="46" t="s">
        <v>705</v>
      </c>
      <c r="D40" s="28" t="s">
        <v>1086</v>
      </c>
      <c r="E40" s="47" t="s">
        <v>706</v>
      </c>
      <c r="F40" s="29" t="s">
        <v>1087</v>
      </c>
      <c r="G40" s="47" t="s">
        <v>635</v>
      </c>
      <c r="H40" s="29" t="s">
        <v>1088</v>
      </c>
      <c r="I40" s="47" t="s">
        <v>636</v>
      </c>
      <c r="J40" s="128" t="s">
        <v>1089</v>
      </c>
      <c r="L40" t="str">
        <f t="shared" si="0"/>
        <v>UE-B116, CIRCUITO P1AH-33,35, CABLE 2#12+1#14TAWG-CU THHN, EN TUBO EMT 1/2" Y BANDEJA.</v>
      </c>
    </row>
    <row r="41" spans="3:12" x14ac:dyDescent="0.3">
      <c r="C41" s="41" t="s">
        <v>707</v>
      </c>
      <c r="D41" s="28" t="s">
        <v>1086</v>
      </c>
      <c r="E41" s="42" t="s">
        <v>708</v>
      </c>
      <c r="F41" s="29" t="s">
        <v>1087</v>
      </c>
      <c r="G41" s="42" t="s">
        <v>635</v>
      </c>
      <c r="H41" s="29" t="s">
        <v>1088</v>
      </c>
      <c r="I41" s="42" t="s">
        <v>636</v>
      </c>
      <c r="J41" s="128" t="s">
        <v>1089</v>
      </c>
      <c r="L41" t="str">
        <f t="shared" si="0"/>
        <v>UE-B120, CIRCUITO P1AH-26,28, CABLE 2#12+1#14TAWG-CU THHN, EN TUBO EMT 1/2" Y BANDEJA.</v>
      </c>
    </row>
    <row r="42" spans="3:12" x14ac:dyDescent="0.3">
      <c r="C42" s="43" t="s">
        <v>709</v>
      </c>
      <c r="D42" s="28" t="s">
        <v>1086</v>
      </c>
      <c r="E42" s="44" t="s">
        <v>710</v>
      </c>
      <c r="F42" s="29" t="s">
        <v>1087</v>
      </c>
      <c r="G42" s="44" t="s">
        <v>635</v>
      </c>
      <c r="H42" s="29" t="s">
        <v>1088</v>
      </c>
      <c r="I42" s="44" t="s">
        <v>636</v>
      </c>
      <c r="J42" s="128" t="s">
        <v>1089</v>
      </c>
      <c r="L42" t="str">
        <f t="shared" si="0"/>
        <v>UE-B121, CIRCUITO P1AH-30,32, CABLE 2#12+1#14TAWG-CU THHN, EN TUBO EMT 1/2" Y BANDEJA.</v>
      </c>
    </row>
    <row r="43" spans="3:12" x14ac:dyDescent="0.3">
      <c r="C43" s="43" t="s">
        <v>711</v>
      </c>
      <c r="D43" s="28" t="s">
        <v>1086</v>
      </c>
      <c r="E43" s="44" t="s">
        <v>712</v>
      </c>
      <c r="F43" s="29" t="s">
        <v>1087</v>
      </c>
      <c r="G43" s="44" t="s">
        <v>635</v>
      </c>
      <c r="H43" s="29" t="s">
        <v>1088</v>
      </c>
      <c r="I43" s="44" t="s">
        <v>636</v>
      </c>
      <c r="J43" s="128" t="s">
        <v>1089</v>
      </c>
      <c r="L43" t="str">
        <f t="shared" si="0"/>
        <v>UE-B122, CIRCUITO P1AH-34,36, CABLE 2#12+1#14TAWG-CU THHN, EN TUBO EMT 1/2" Y BANDEJA.</v>
      </c>
    </row>
    <row r="44" spans="3:12" x14ac:dyDescent="0.3">
      <c r="C44" s="48" t="s">
        <v>713</v>
      </c>
      <c r="D44" s="28" t="s">
        <v>1086</v>
      </c>
      <c r="E44" s="49" t="s">
        <v>714</v>
      </c>
      <c r="F44" s="29" t="s">
        <v>1087</v>
      </c>
      <c r="G44" s="49" t="s">
        <v>635</v>
      </c>
      <c r="H44" s="29" t="s">
        <v>1088</v>
      </c>
      <c r="I44" s="49" t="s">
        <v>636</v>
      </c>
      <c r="J44" s="128" t="s">
        <v>1089</v>
      </c>
      <c r="L44" t="str">
        <f t="shared" si="0"/>
        <v>UE-B124, CIRCUITO P1AH-65,67, CABLE 2#12+1#14TAWG-CU THHN, EN TUBO EMT 1/2" Y BANDEJA.</v>
      </c>
    </row>
    <row r="45" spans="3:12" ht="15" thickBot="1" x14ac:dyDescent="0.35">
      <c r="C45" s="46" t="s">
        <v>715</v>
      </c>
      <c r="D45" s="28" t="s">
        <v>1086</v>
      </c>
      <c r="E45" s="50" t="s">
        <v>716</v>
      </c>
      <c r="F45" s="29" t="s">
        <v>1087</v>
      </c>
      <c r="G45" s="50" t="s">
        <v>635</v>
      </c>
      <c r="H45" s="29" t="s">
        <v>1088</v>
      </c>
      <c r="I45" s="50" t="s">
        <v>636</v>
      </c>
      <c r="J45" s="128" t="s">
        <v>1089</v>
      </c>
      <c r="L45" t="str">
        <f t="shared" si="0"/>
        <v>UE-B123, CIRCUITO P1AH-37,39, CABLE 2#12+1#14TAWG-CU THHN, EN TUBO EMT 1/2" Y BANDEJA.</v>
      </c>
    </row>
    <row r="46" spans="3:12" x14ac:dyDescent="0.3">
      <c r="C46" s="41" t="s">
        <v>717</v>
      </c>
      <c r="D46" s="28" t="s">
        <v>1086</v>
      </c>
      <c r="E46" s="51" t="s">
        <v>718</v>
      </c>
      <c r="F46" s="29" t="s">
        <v>1087</v>
      </c>
      <c r="G46" s="51" t="s">
        <v>635</v>
      </c>
      <c r="H46" s="29" t="s">
        <v>1088</v>
      </c>
      <c r="I46" s="51" t="s">
        <v>636</v>
      </c>
      <c r="J46" s="128" t="s">
        <v>1089</v>
      </c>
      <c r="L46" t="str">
        <f t="shared" si="0"/>
        <v>UE-O101, CIRCUITO P1AH-41,43, CABLE 2#12+1#14TAWG-CU THHN, EN TUBO EMT 1/2" Y BANDEJA.</v>
      </c>
    </row>
    <row r="47" spans="3:12" x14ac:dyDescent="0.3">
      <c r="C47" s="43" t="s">
        <v>719</v>
      </c>
      <c r="D47" s="28" t="s">
        <v>1086</v>
      </c>
      <c r="E47" s="52" t="s">
        <v>720</v>
      </c>
      <c r="F47" s="29" t="s">
        <v>1087</v>
      </c>
      <c r="G47" s="52" t="s">
        <v>635</v>
      </c>
      <c r="H47" s="29" t="s">
        <v>1088</v>
      </c>
      <c r="I47" s="52" t="s">
        <v>636</v>
      </c>
      <c r="J47" s="128" t="s">
        <v>1089</v>
      </c>
      <c r="L47" t="str">
        <f t="shared" si="0"/>
        <v>UE-O102, CIRCUITO P1AH-45,47, CABLE 2#12+1#14TAWG-CU THHN, EN TUBO EMT 1/2" Y BANDEJA.</v>
      </c>
    </row>
    <row r="48" spans="3:12" x14ac:dyDescent="0.3">
      <c r="C48" s="43" t="s">
        <v>721</v>
      </c>
      <c r="D48" s="28" t="s">
        <v>1086</v>
      </c>
      <c r="E48" s="52" t="s">
        <v>722</v>
      </c>
      <c r="F48" s="29" t="s">
        <v>1087</v>
      </c>
      <c r="G48" s="52" t="s">
        <v>635</v>
      </c>
      <c r="H48" s="29" t="s">
        <v>1088</v>
      </c>
      <c r="I48" s="52" t="s">
        <v>636</v>
      </c>
      <c r="J48" s="128" t="s">
        <v>1089</v>
      </c>
      <c r="L48" t="str">
        <f t="shared" si="0"/>
        <v>UE-O103, CIRCUITO P1AH-38,40, CABLE 2#12+1#14TAWG-CU THHN, EN TUBO EMT 1/2" Y BANDEJA.</v>
      </c>
    </row>
    <row r="49" spans="3:12" x14ac:dyDescent="0.3">
      <c r="C49" s="43" t="s">
        <v>723</v>
      </c>
      <c r="D49" s="28" t="s">
        <v>1086</v>
      </c>
      <c r="E49" s="52" t="s">
        <v>724</v>
      </c>
      <c r="F49" s="29" t="s">
        <v>1087</v>
      </c>
      <c r="G49" s="52" t="s">
        <v>635</v>
      </c>
      <c r="H49" s="29" t="s">
        <v>1088</v>
      </c>
      <c r="I49" s="52" t="s">
        <v>636</v>
      </c>
      <c r="J49" s="128" t="s">
        <v>1089</v>
      </c>
      <c r="L49" t="str">
        <f t="shared" si="0"/>
        <v>UE-O104, CIRCUITO P1AH-42,44, CABLE 2#12+1#14TAWG-CU THHN, EN TUBO EMT 1/2" Y BANDEJA.</v>
      </c>
    </row>
    <row r="50" spans="3:12" x14ac:dyDescent="0.3">
      <c r="C50" s="43" t="s">
        <v>725</v>
      </c>
      <c r="D50" s="28" t="s">
        <v>1086</v>
      </c>
      <c r="E50" s="52" t="s">
        <v>726</v>
      </c>
      <c r="F50" s="29" t="s">
        <v>1087</v>
      </c>
      <c r="G50" s="52" t="s">
        <v>635</v>
      </c>
      <c r="H50" s="29" t="s">
        <v>1088</v>
      </c>
      <c r="I50" s="52" t="s">
        <v>636</v>
      </c>
      <c r="J50" s="128" t="s">
        <v>1089</v>
      </c>
      <c r="L50" t="str">
        <f t="shared" si="0"/>
        <v>UE-O105, CIRCUITO P1AH-46,48, CABLE 2#12+1#14TAWG-CU THHN, EN TUBO EMT 1/2" Y BANDEJA.</v>
      </c>
    </row>
    <row r="51" spans="3:12" x14ac:dyDescent="0.3">
      <c r="C51" s="43" t="s">
        <v>727</v>
      </c>
      <c r="D51" s="28" t="s">
        <v>1086</v>
      </c>
      <c r="E51" s="52" t="s">
        <v>728</v>
      </c>
      <c r="F51" s="29" t="s">
        <v>1087</v>
      </c>
      <c r="G51" s="52" t="s">
        <v>635</v>
      </c>
      <c r="H51" s="29" t="s">
        <v>1088</v>
      </c>
      <c r="I51" s="52" t="s">
        <v>636</v>
      </c>
      <c r="J51" s="128" t="s">
        <v>1089</v>
      </c>
      <c r="L51" t="str">
        <f t="shared" si="0"/>
        <v>UE-O106, CIRCUITO P1AH-49,51, CABLE 2#12+1#14TAWG-CU THHN, EN TUBO EMT 1/2" Y BANDEJA.</v>
      </c>
    </row>
    <row r="52" spans="3:12" x14ac:dyDescent="0.3">
      <c r="C52" s="43" t="s">
        <v>729</v>
      </c>
      <c r="D52" s="28" t="s">
        <v>1086</v>
      </c>
      <c r="E52" s="52" t="s">
        <v>730</v>
      </c>
      <c r="F52" s="29" t="s">
        <v>1087</v>
      </c>
      <c r="G52" s="52" t="s">
        <v>635</v>
      </c>
      <c r="H52" s="29" t="s">
        <v>1088</v>
      </c>
      <c r="I52" s="52" t="s">
        <v>636</v>
      </c>
      <c r="J52" s="128" t="s">
        <v>1089</v>
      </c>
      <c r="L52" t="str">
        <f t="shared" si="0"/>
        <v>UE-O107, CIRCUITO P1AH-53,55, CABLE 2#12+1#14TAWG-CU THHN, EN TUBO EMT 1/2" Y BANDEJA.</v>
      </c>
    </row>
    <row r="53" spans="3:12" x14ac:dyDescent="0.3">
      <c r="C53" s="43" t="s">
        <v>731</v>
      </c>
      <c r="D53" s="28" t="s">
        <v>1086</v>
      </c>
      <c r="E53" s="52" t="s">
        <v>732</v>
      </c>
      <c r="F53" s="29" t="s">
        <v>1087</v>
      </c>
      <c r="G53" s="52" t="s">
        <v>635</v>
      </c>
      <c r="H53" s="29" t="s">
        <v>1088</v>
      </c>
      <c r="I53" s="52" t="s">
        <v>636</v>
      </c>
      <c r="J53" s="128" t="s">
        <v>1089</v>
      </c>
      <c r="L53" t="str">
        <f t="shared" si="0"/>
        <v>UE-O108, CIRCUITO P1AH-57,59, CABLE 2#12+1#14TAWG-CU THHN, EN TUBO EMT 1/2" Y BANDEJA.</v>
      </c>
    </row>
    <row r="54" spans="3:12" x14ac:dyDescent="0.3">
      <c r="C54" s="43" t="s">
        <v>733</v>
      </c>
      <c r="D54" s="28" t="s">
        <v>1086</v>
      </c>
      <c r="E54" s="52" t="s">
        <v>734</v>
      </c>
      <c r="F54" s="29" t="s">
        <v>1087</v>
      </c>
      <c r="G54" s="52" t="s">
        <v>635</v>
      </c>
      <c r="H54" s="29" t="s">
        <v>1088</v>
      </c>
      <c r="I54" s="52" t="s">
        <v>636</v>
      </c>
      <c r="J54" s="128" t="s">
        <v>1089</v>
      </c>
      <c r="L54" t="str">
        <f t="shared" si="0"/>
        <v>UE-O109, CIRCUITO P1AH-50,52, CABLE 2#12+1#14TAWG-CU THHN, EN TUBO EMT 1/2" Y BANDEJA.</v>
      </c>
    </row>
    <row r="55" spans="3:12" x14ac:dyDescent="0.3">
      <c r="C55" s="43" t="s">
        <v>735</v>
      </c>
      <c r="D55" s="28" t="s">
        <v>1086</v>
      </c>
      <c r="E55" s="52" t="s">
        <v>736</v>
      </c>
      <c r="F55" s="29" t="s">
        <v>1087</v>
      </c>
      <c r="G55" s="52" t="s">
        <v>635</v>
      </c>
      <c r="H55" s="29" t="s">
        <v>1088</v>
      </c>
      <c r="I55" s="52" t="s">
        <v>636</v>
      </c>
      <c r="J55" s="128" t="s">
        <v>1089</v>
      </c>
      <c r="L55" t="str">
        <f t="shared" si="0"/>
        <v>UE-O110, CIRCUITO P1AH-54,56, CABLE 2#12+1#14TAWG-CU THHN, EN TUBO EMT 1/2" Y BANDEJA.</v>
      </c>
    </row>
    <row r="56" spans="3:12" x14ac:dyDescent="0.3">
      <c r="C56" s="43" t="s">
        <v>737</v>
      </c>
      <c r="D56" s="28" t="s">
        <v>1086</v>
      </c>
      <c r="E56" s="52" t="s">
        <v>738</v>
      </c>
      <c r="F56" s="29" t="s">
        <v>1087</v>
      </c>
      <c r="G56" s="52" t="s">
        <v>635</v>
      </c>
      <c r="H56" s="29" t="s">
        <v>1088</v>
      </c>
      <c r="I56" s="52" t="s">
        <v>636</v>
      </c>
      <c r="J56" s="128" t="s">
        <v>1089</v>
      </c>
      <c r="L56" t="str">
        <f t="shared" si="0"/>
        <v>UE-O111, CIRCUITO P1AH-58,60, CABLE 2#12+1#14TAWG-CU THHN, EN TUBO EMT 1/2" Y BANDEJA.</v>
      </c>
    </row>
    <row r="57" spans="3:12" ht="15" thickBot="1" x14ac:dyDescent="0.35">
      <c r="C57" s="48" t="s">
        <v>739</v>
      </c>
      <c r="D57" s="28" t="s">
        <v>1086</v>
      </c>
      <c r="E57" s="53" t="s">
        <v>740</v>
      </c>
      <c r="F57" s="29" t="s">
        <v>1087</v>
      </c>
      <c r="G57" s="47" t="s">
        <v>635</v>
      </c>
      <c r="H57" s="29" t="s">
        <v>1088</v>
      </c>
      <c r="I57" s="47" t="s">
        <v>636</v>
      </c>
      <c r="J57" s="128" t="s">
        <v>1089</v>
      </c>
      <c r="L57" t="str">
        <f t="shared" si="0"/>
        <v>UE-O112, CIRCUITO P1AH-61,63, CABLE 2#12+1#14TAWG-CU THHN, EN TUBO EMT 1/2" Y BANDEJA.</v>
      </c>
    </row>
    <row r="58" spans="3:12" x14ac:dyDescent="0.3">
      <c r="C58" s="54" t="s">
        <v>741</v>
      </c>
      <c r="D58" s="28" t="s">
        <v>1086</v>
      </c>
      <c r="E58" s="54" t="s">
        <v>742</v>
      </c>
      <c r="F58" s="29" t="s">
        <v>1087</v>
      </c>
      <c r="G58" s="54" t="s">
        <v>635</v>
      </c>
      <c r="H58" s="29" t="s">
        <v>1088</v>
      </c>
      <c r="I58" s="54" t="s">
        <v>636</v>
      </c>
      <c r="J58" s="128" t="s">
        <v>1089</v>
      </c>
      <c r="L58" t="str">
        <f t="shared" si="0"/>
        <v>UE-C101, CIRCUITO P1CBH-01,03, CABLE 2#12+1#14TAWG-CU THHN, EN TUBO EMT 1/2" Y BANDEJA.</v>
      </c>
    </row>
    <row r="59" spans="3:12" x14ac:dyDescent="0.3">
      <c r="C59" s="55" t="s">
        <v>743</v>
      </c>
      <c r="D59" s="28" t="s">
        <v>1086</v>
      </c>
      <c r="E59" s="55" t="s">
        <v>744</v>
      </c>
      <c r="F59" s="29" t="s">
        <v>1087</v>
      </c>
      <c r="G59" s="55" t="s">
        <v>635</v>
      </c>
      <c r="H59" s="29" t="s">
        <v>1088</v>
      </c>
      <c r="I59" s="55" t="s">
        <v>636</v>
      </c>
      <c r="J59" s="128" t="s">
        <v>1089</v>
      </c>
      <c r="L59" t="str">
        <f t="shared" si="0"/>
        <v>UE-C102, CIRCUITO P1CBH-05,07, CABLE 2#12+1#14TAWG-CU THHN, EN TUBO EMT 1/2" Y BANDEJA.</v>
      </c>
    </row>
    <row r="60" spans="3:12" x14ac:dyDescent="0.3">
      <c r="C60" s="55" t="s">
        <v>745</v>
      </c>
      <c r="D60" s="28" t="s">
        <v>1086</v>
      </c>
      <c r="E60" s="55" t="s">
        <v>746</v>
      </c>
      <c r="F60" s="29" t="s">
        <v>1087</v>
      </c>
      <c r="G60" s="55" t="s">
        <v>635</v>
      </c>
      <c r="H60" s="29" t="s">
        <v>1088</v>
      </c>
      <c r="I60" s="55" t="s">
        <v>636</v>
      </c>
      <c r="J60" s="128" t="s">
        <v>1089</v>
      </c>
      <c r="L60" t="str">
        <f t="shared" si="0"/>
        <v>UE-C103, CIRCUITO P1CBH-09,11, CABLE 2#12+1#14TAWG-CU THHN, EN TUBO EMT 1/2" Y BANDEJA.</v>
      </c>
    </row>
    <row r="61" spans="3:12" x14ac:dyDescent="0.3">
      <c r="C61" s="55" t="s">
        <v>747</v>
      </c>
      <c r="D61" s="28" t="s">
        <v>1086</v>
      </c>
      <c r="E61" s="55" t="s">
        <v>748</v>
      </c>
      <c r="F61" s="29" t="s">
        <v>1087</v>
      </c>
      <c r="G61" s="55" t="s">
        <v>635</v>
      </c>
      <c r="H61" s="29" t="s">
        <v>1088</v>
      </c>
      <c r="I61" s="55" t="s">
        <v>636</v>
      </c>
      <c r="J61" s="128" t="s">
        <v>1089</v>
      </c>
      <c r="L61" t="str">
        <f t="shared" si="0"/>
        <v>UE-C104, CIRCUITO P1CBH-02,04, CABLE 2#12+1#14TAWG-CU THHN, EN TUBO EMT 1/2" Y BANDEJA.</v>
      </c>
    </row>
    <row r="62" spans="3:12" ht="15" thickBot="1" x14ac:dyDescent="0.35">
      <c r="C62" s="56" t="s">
        <v>749</v>
      </c>
      <c r="D62" s="28" t="s">
        <v>1086</v>
      </c>
      <c r="E62" s="56" t="s">
        <v>750</v>
      </c>
      <c r="F62" s="29" t="s">
        <v>1087</v>
      </c>
      <c r="G62" s="56" t="s">
        <v>635</v>
      </c>
      <c r="H62" s="29" t="s">
        <v>1088</v>
      </c>
      <c r="I62" s="56" t="s">
        <v>636</v>
      </c>
      <c r="J62" s="128" t="s">
        <v>1089</v>
      </c>
      <c r="L62" t="str">
        <f t="shared" si="0"/>
        <v>UE-C105, CIRCUITO P1CBH-06,08, CABLE 2#12+1#14TAWG-CU THHN, EN TUBO EMT 1/2" Y BANDEJA.</v>
      </c>
    </row>
    <row r="63" spans="3:12" x14ac:dyDescent="0.3">
      <c r="C63" s="54" t="s">
        <v>751</v>
      </c>
      <c r="D63" s="28" t="s">
        <v>1086</v>
      </c>
      <c r="E63" s="55" t="s">
        <v>752</v>
      </c>
      <c r="F63" s="29" t="s">
        <v>1087</v>
      </c>
      <c r="G63" s="55" t="s">
        <v>635</v>
      </c>
      <c r="H63" s="29" t="s">
        <v>1088</v>
      </c>
      <c r="I63" s="55" t="s">
        <v>636</v>
      </c>
      <c r="J63" s="128" t="s">
        <v>1089</v>
      </c>
      <c r="L63" t="str">
        <f t="shared" si="0"/>
        <v>UE-C106, CIRCUITO P1CBH-10,12, CABLE 2#12+1#14TAWG-CU THHN, EN TUBO EMT 1/2" Y BANDEJA.</v>
      </c>
    </row>
    <row r="64" spans="3:12" x14ac:dyDescent="0.3">
      <c r="C64" s="55" t="s">
        <v>753</v>
      </c>
      <c r="D64" s="28" t="s">
        <v>1086</v>
      </c>
      <c r="E64" s="55" t="s">
        <v>754</v>
      </c>
      <c r="F64" s="29" t="s">
        <v>1087</v>
      </c>
      <c r="G64" s="55" t="s">
        <v>635</v>
      </c>
      <c r="H64" s="29" t="s">
        <v>1088</v>
      </c>
      <c r="I64" s="55" t="s">
        <v>636</v>
      </c>
      <c r="J64" s="128" t="s">
        <v>1089</v>
      </c>
      <c r="L64" t="str">
        <f t="shared" si="0"/>
        <v>UE-C107, CIRCUITO P1CBH-13,15, CABLE 2#12+1#14TAWG-CU THHN, EN TUBO EMT 1/2" Y BANDEJA.</v>
      </c>
    </row>
    <row r="65" spans="3:12" x14ac:dyDescent="0.3">
      <c r="C65" s="55" t="s">
        <v>755</v>
      </c>
      <c r="D65" s="28" t="s">
        <v>1086</v>
      </c>
      <c r="E65" s="55" t="s">
        <v>756</v>
      </c>
      <c r="F65" s="29" t="s">
        <v>1087</v>
      </c>
      <c r="G65" s="55" t="s">
        <v>635</v>
      </c>
      <c r="H65" s="29" t="s">
        <v>1088</v>
      </c>
      <c r="I65" s="55" t="s">
        <v>636</v>
      </c>
      <c r="J65" s="128" t="s">
        <v>1089</v>
      </c>
      <c r="L65" t="str">
        <f t="shared" si="0"/>
        <v>UE-C108, CIRCUITO P1CBH-17,19, CABLE 2#12+1#14TAWG-CU THHN, EN TUBO EMT 1/2" Y BANDEJA.</v>
      </c>
    </row>
    <row r="66" spans="3:12" x14ac:dyDescent="0.3">
      <c r="C66" s="55" t="s">
        <v>757</v>
      </c>
      <c r="D66" s="28" t="s">
        <v>1086</v>
      </c>
      <c r="E66" s="55" t="s">
        <v>758</v>
      </c>
      <c r="F66" s="29" t="s">
        <v>1087</v>
      </c>
      <c r="G66" s="55" t="s">
        <v>635</v>
      </c>
      <c r="H66" s="29" t="s">
        <v>1088</v>
      </c>
      <c r="I66" s="55" t="s">
        <v>636</v>
      </c>
      <c r="J66" s="128" t="s">
        <v>1089</v>
      </c>
      <c r="L66" t="str">
        <f t="shared" si="0"/>
        <v>UE-C109, CIRCUITO P1CBH-21,23, CABLE 2#12+1#14TAWG-CU THHN, EN TUBO EMT 1/2" Y BANDEJA.</v>
      </c>
    </row>
    <row r="67" spans="3:12" x14ac:dyDescent="0.3">
      <c r="C67" s="55" t="s">
        <v>759</v>
      </c>
      <c r="D67" s="28" t="s">
        <v>1086</v>
      </c>
      <c r="E67" s="55" t="s">
        <v>760</v>
      </c>
      <c r="F67" s="29" t="s">
        <v>1087</v>
      </c>
      <c r="G67" s="55" t="s">
        <v>635</v>
      </c>
      <c r="H67" s="29" t="s">
        <v>1088</v>
      </c>
      <c r="I67" s="55" t="s">
        <v>636</v>
      </c>
      <c r="J67" s="128" t="s">
        <v>1089</v>
      </c>
      <c r="L67" t="str">
        <f t="shared" si="0"/>
        <v>UE-C110, CIRCUITO P1CBH-14,16, CABLE 2#12+1#14TAWG-CU THHN, EN TUBO EMT 1/2" Y BANDEJA.</v>
      </c>
    </row>
    <row r="68" spans="3:12" ht="15" thickBot="1" x14ac:dyDescent="0.35">
      <c r="C68" s="56" t="s">
        <v>761</v>
      </c>
      <c r="D68" s="28" t="s">
        <v>1086</v>
      </c>
      <c r="E68" s="56" t="s">
        <v>762</v>
      </c>
      <c r="F68" s="29" t="s">
        <v>1087</v>
      </c>
      <c r="G68" s="56" t="s">
        <v>635</v>
      </c>
      <c r="H68" s="29" t="s">
        <v>1088</v>
      </c>
      <c r="I68" s="56" t="s">
        <v>636</v>
      </c>
      <c r="J68" s="128" t="s">
        <v>1089</v>
      </c>
      <c r="L68" t="str">
        <f t="shared" si="0"/>
        <v>UE-C111, CIRCUITO P1CBH-18,20, CABLE 2#12+1#14TAWG-CU THHN, EN TUBO EMT 1/2" Y BANDEJA.</v>
      </c>
    </row>
    <row r="69" spans="3:12" x14ac:dyDescent="0.3">
      <c r="C69" s="57" t="s">
        <v>763</v>
      </c>
      <c r="D69" s="28" t="s">
        <v>1086</v>
      </c>
      <c r="E69" s="57" t="s">
        <v>764</v>
      </c>
      <c r="F69" s="29" t="s">
        <v>1087</v>
      </c>
      <c r="G69" s="57" t="s">
        <v>635</v>
      </c>
      <c r="H69" s="29" t="s">
        <v>1088</v>
      </c>
      <c r="I69" s="57" t="s">
        <v>636</v>
      </c>
      <c r="J69" s="128" t="s">
        <v>1089</v>
      </c>
      <c r="L69" t="str">
        <f t="shared" si="0"/>
        <v>UE-A201, CIRCUITO P2CH-01,03, CABLE 2#12+1#14TAWG-CU THHN, EN TUBO EMT 1/2" Y BANDEJA.</v>
      </c>
    </row>
    <row r="70" spans="3:12" x14ac:dyDescent="0.3">
      <c r="C70" s="58" t="s">
        <v>765</v>
      </c>
      <c r="D70" s="28" t="s">
        <v>1086</v>
      </c>
      <c r="E70" s="58" t="s">
        <v>766</v>
      </c>
      <c r="F70" s="29" t="s">
        <v>1087</v>
      </c>
      <c r="G70" s="58" t="s">
        <v>635</v>
      </c>
      <c r="H70" s="29" t="s">
        <v>1088</v>
      </c>
      <c r="I70" s="58" t="s">
        <v>636</v>
      </c>
      <c r="J70" s="128" t="s">
        <v>1089</v>
      </c>
      <c r="L70" t="str">
        <f t="shared" ref="L70:L133" si="1">CONCATENATE(C70,D70,E70,F70,G70,H70,I70,J70)</f>
        <v>UE-A202, CIRCUITO P2CH-05,07, CABLE 2#12+1#14TAWG-CU THHN, EN TUBO EMT 1/2" Y BANDEJA.</v>
      </c>
    </row>
    <row r="71" spans="3:12" x14ac:dyDescent="0.3">
      <c r="C71" s="58" t="s">
        <v>767</v>
      </c>
      <c r="D71" s="28" t="s">
        <v>1086</v>
      </c>
      <c r="E71" s="58" t="s">
        <v>768</v>
      </c>
      <c r="F71" s="29" t="s">
        <v>1087</v>
      </c>
      <c r="G71" s="58" t="s">
        <v>635</v>
      </c>
      <c r="H71" s="29" t="s">
        <v>1088</v>
      </c>
      <c r="I71" s="58" t="s">
        <v>636</v>
      </c>
      <c r="J71" s="128" t="s">
        <v>1089</v>
      </c>
      <c r="L71" t="str">
        <f t="shared" si="1"/>
        <v>UE-A203, CIRCUITO P2CH-09,11, CABLE 2#12+1#14TAWG-CU THHN, EN TUBO EMT 1/2" Y BANDEJA.</v>
      </c>
    </row>
    <row r="72" spans="3:12" x14ac:dyDescent="0.3">
      <c r="C72" s="58" t="s">
        <v>769</v>
      </c>
      <c r="D72" s="28" t="s">
        <v>1086</v>
      </c>
      <c r="E72" s="58" t="s">
        <v>770</v>
      </c>
      <c r="F72" s="29" t="s">
        <v>1087</v>
      </c>
      <c r="G72" s="58" t="s">
        <v>635</v>
      </c>
      <c r="H72" s="29" t="s">
        <v>1088</v>
      </c>
      <c r="I72" s="58" t="s">
        <v>636</v>
      </c>
      <c r="J72" s="128" t="s">
        <v>1089</v>
      </c>
      <c r="L72" t="str">
        <f t="shared" si="1"/>
        <v>UE-R203, CIRCUITO P2CH-02,04, CABLE 2#12+1#14TAWG-CU THHN, EN TUBO EMT 1/2" Y BANDEJA.</v>
      </c>
    </row>
    <row r="73" spans="3:12" x14ac:dyDescent="0.3">
      <c r="C73" s="59" t="s">
        <v>771</v>
      </c>
      <c r="D73" s="28" t="s">
        <v>1086</v>
      </c>
      <c r="E73" s="60" t="s">
        <v>772</v>
      </c>
      <c r="F73" s="29" t="s">
        <v>1087</v>
      </c>
      <c r="G73" s="60" t="s">
        <v>635</v>
      </c>
      <c r="H73" s="29" t="s">
        <v>1088</v>
      </c>
      <c r="I73" s="60" t="s">
        <v>636</v>
      </c>
      <c r="J73" s="128" t="s">
        <v>1089</v>
      </c>
      <c r="L73" t="str">
        <f t="shared" si="1"/>
        <v>UE-A204, CIRCUITO P2CH-34,36, CABLE 2#12+1#14TAWG-CU THHN, EN TUBO EMT 1/2" Y BANDEJA.</v>
      </c>
    </row>
    <row r="74" spans="3:12" ht="15" thickBot="1" x14ac:dyDescent="0.35">
      <c r="C74" s="61" t="s">
        <v>773</v>
      </c>
      <c r="D74" s="28" t="s">
        <v>1086</v>
      </c>
      <c r="E74" s="61" t="s">
        <v>774</v>
      </c>
      <c r="F74" s="29" t="s">
        <v>1087</v>
      </c>
      <c r="G74" s="61" t="s">
        <v>635</v>
      </c>
      <c r="H74" s="29" t="s">
        <v>1088</v>
      </c>
      <c r="I74" s="61" t="s">
        <v>636</v>
      </c>
      <c r="J74" s="128" t="s">
        <v>1089</v>
      </c>
      <c r="L74" t="str">
        <f t="shared" si="1"/>
        <v>UE-A205, CIRCUITO P2CH-06,08, CABLE 2#12+1#14TAWG-CU THHN, EN TUBO EMT 1/2" Y BANDEJA.</v>
      </c>
    </row>
    <row r="75" spans="3:12" x14ac:dyDescent="0.3">
      <c r="C75" s="57" t="s">
        <v>775</v>
      </c>
      <c r="D75" s="28" t="s">
        <v>1086</v>
      </c>
      <c r="E75" s="57" t="s">
        <v>776</v>
      </c>
      <c r="F75" s="29" t="s">
        <v>1087</v>
      </c>
      <c r="G75" s="57" t="s">
        <v>635</v>
      </c>
      <c r="H75" s="29" t="s">
        <v>1088</v>
      </c>
      <c r="I75" s="57" t="s">
        <v>636</v>
      </c>
      <c r="J75" s="128" t="s">
        <v>1089</v>
      </c>
      <c r="L75" t="str">
        <f t="shared" si="1"/>
        <v>UE-A209, CIRCUITO P2CH-21,23, CABLE 2#12+1#14TAWG-CU THHN, EN TUBO EMT 1/2" Y BANDEJA.</v>
      </c>
    </row>
    <row r="76" spans="3:12" x14ac:dyDescent="0.3">
      <c r="C76" s="62" t="s">
        <v>777</v>
      </c>
      <c r="D76" s="28" t="s">
        <v>1086</v>
      </c>
      <c r="E76" s="58" t="s">
        <v>778</v>
      </c>
      <c r="F76" s="29" t="s">
        <v>1087</v>
      </c>
      <c r="G76" s="58" t="s">
        <v>635</v>
      </c>
      <c r="H76" s="29" t="s">
        <v>1088</v>
      </c>
      <c r="I76" s="58" t="s">
        <v>636</v>
      </c>
      <c r="J76" s="128" t="s">
        <v>1089</v>
      </c>
      <c r="L76" t="str">
        <f t="shared" si="1"/>
        <v>UE-A206, CIRCUITO P2CH-10,12, CABLE 2#12+1#14TAWG-CU THHN, EN TUBO EMT 1/2" Y BANDEJA.</v>
      </c>
    </row>
    <row r="77" spans="3:12" x14ac:dyDescent="0.3">
      <c r="C77" s="62" t="s">
        <v>779</v>
      </c>
      <c r="D77" s="28" t="s">
        <v>1086</v>
      </c>
      <c r="E77" s="58" t="s">
        <v>780</v>
      </c>
      <c r="F77" s="29" t="s">
        <v>1087</v>
      </c>
      <c r="G77" s="58" t="s">
        <v>635</v>
      </c>
      <c r="H77" s="29" t="s">
        <v>1088</v>
      </c>
      <c r="I77" s="58" t="s">
        <v>636</v>
      </c>
      <c r="J77" s="128" t="s">
        <v>1089</v>
      </c>
      <c r="L77" t="str">
        <f t="shared" si="1"/>
        <v>UE-A207, CIRCUITO P2CH-13,15, CABLE 2#12+1#14TAWG-CU THHN, EN TUBO EMT 1/2" Y BANDEJA.</v>
      </c>
    </row>
    <row r="78" spans="3:12" ht="15" thickBot="1" x14ac:dyDescent="0.35">
      <c r="C78" s="63" t="s">
        <v>781</v>
      </c>
      <c r="D78" s="28" t="s">
        <v>1086</v>
      </c>
      <c r="E78" s="59" t="s">
        <v>782</v>
      </c>
      <c r="F78" s="29" t="s">
        <v>1087</v>
      </c>
      <c r="G78" s="59" t="s">
        <v>635</v>
      </c>
      <c r="H78" s="29" t="s">
        <v>1088</v>
      </c>
      <c r="I78" s="59" t="s">
        <v>636</v>
      </c>
      <c r="J78" s="128" t="s">
        <v>1089</v>
      </c>
      <c r="L78" t="str">
        <f t="shared" si="1"/>
        <v>UE-A208, CIRCUITO P2CH-17,19, CABLE 2#12+1#14TAWG-CU THHN, EN TUBO EMT 1/2" Y BANDEJA.</v>
      </c>
    </row>
    <row r="79" spans="3:12" x14ac:dyDescent="0.3">
      <c r="C79" s="64" t="s">
        <v>783</v>
      </c>
      <c r="D79" s="28" t="s">
        <v>1086</v>
      </c>
      <c r="E79" s="64" t="s">
        <v>784</v>
      </c>
      <c r="F79" s="29" t="s">
        <v>1087</v>
      </c>
      <c r="G79" s="64" t="s">
        <v>635</v>
      </c>
      <c r="H79" s="29" t="s">
        <v>1088</v>
      </c>
      <c r="I79" s="64" t="s">
        <v>636</v>
      </c>
      <c r="J79" s="128" t="s">
        <v>1089</v>
      </c>
      <c r="L79" t="str">
        <f t="shared" si="1"/>
        <v>UE-A215, CIRCUITO P2CH-37,39, CABLE 2#12+1#14TAWG-CU THHN, EN TUBO EMT 1/2" Y BANDEJA.</v>
      </c>
    </row>
    <row r="80" spans="3:12" x14ac:dyDescent="0.3">
      <c r="C80" s="58" t="s">
        <v>785</v>
      </c>
      <c r="D80" s="28" t="s">
        <v>1086</v>
      </c>
      <c r="E80" s="58" t="s">
        <v>786</v>
      </c>
      <c r="F80" s="29" t="s">
        <v>1087</v>
      </c>
      <c r="G80" s="58" t="s">
        <v>635</v>
      </c>
      <c r="H80" s="29" t="s">
        <v>1088</v>
      </c>
      <c r="I80" s="58" t="s">
        <v>636</v>
      </c>
      <c r="J80" s="128" t="s">
        <v>1089</v>
      </c>
      <c r="L80" t="str">
        <f t="shared" si="1"/>
        <v>UE-A210, CIRCUITO P2CH-14,16, CABLE 2#12+1#14TAWG-CU THHN, EN TUBO EMT 1/2" Y BANDEJA.</v>
      </c>
    </row>
    <row r="81" spans="3:12" x14ac:dyDescent="0.3">
      <c r="C81" s="58" t="s">
        <v>787</v>
      </c>
      <c r="D81" s="28" t="s">
        <v>1086</v>
      </c>
      <c r="E81" s="58" t="s">
        <v>788</v>
      </c>
      <c r="F81" s="29" t="s">
        <v>1087</v>
      </c>
      <c r="G81" s="58" t="s">
        <v>635</v>
      </c>
      <c r="H81" s="29" t="s">
        <v>1088</v>
      </c>
      <c r="I81" s="58" t="s">
        <v>636</v>
      </c>
      <c r="J81" s="128" t="s">
        <v>1089</v>
      </c>
      <c r="L81" t="str">
        <f t="shared" si="1"/>
        <v>UE-A211, CIRCUITO P2CH-18,20, CABLE 2#12+1#14TAWG-CU THHN, EN TUBO EMT 1/2" Y BANDEJA.</v>
      </c>
    </row>
    <row r="82" spans="3:12" x14ac:dyDescent="0.3">
      <c r="C82" s="58" t="s">
        <v>789</v>
      </c>
      <c r="D82" s="28" t="s">
        <v>1086</v>
      </c>
      <c r="E82" s="58" t="s">
        <v>790</v>
      </c>
      <c r="F82" s="29" t="s">
        <v>1087</v>
      </c>
      <c r="G82" s="58" t="s">
        <v>635</v>
      </c>
      <c r="H82" s="29" t="s">
        <v>1088</v>
      </c>
      <c r="I82" s="58" t="s">
        <v>636</v>
      </c>
      <c r="J82" s="128" t="s">
        <v>1089</v>
      </c>
      <c r="L82" t="str">
        <f t="shared" si="1"/>
        <v>UE-A212, CIRCUITO P2CH-22,24, CABLE 2#12+1#14TAWG-CU THHN, EN TUBO EMT 1/2" Y BANDEJA.</v>
      </c>
    </row>
    <row r="83" spans="3:12" x14ac:dyDescent="0.3">
      <c r="C83" s="58" t="s">
        <v>791</v>
      </c>
      <c r="D83" s="28" t="s">
        <v>1086</v>
      </c>
      <c r="E83" s="58" t="s">
        <v>792</v>
      </c>
      <c r="F83" s="29" t="s">
        <v>1087</v>
      </c>
      <c r="G83" s="58" t="s">
        <v>635</v>
      </c>
      <c r="H83" s="29" t="s">
        <v>1088</v>
      </c>
      <c r="I83" s="58" t="s">
        <v>636</v>
      </c>
      <c r="J83" s="128" t="s">
        <v>1089</v>
      </c>
      <c r="L83" t="str">
        <f t="shared" si="1"/>
        <v>UE-A213, CIRCUITO P2CH-25,27, CABLE 2#12+1#14TAWG-CU THHN, EN TUBO EMT 1/2" Y BANDEJA.</v>
      </c>
    </row>
    <row r="84" spans="3:12" ht="15" thickBot="1" x14ac:dyDescent="0.35">
      <c r="C84" s="59" t="s">
        <v>793</v>
      </c>
      <c r="D84" s="28" t="s">
        <v>1086</v>
      </c>
      <c r="E84" s="59" t="s">
        <v>794</v>
      </c>
      <c r="F84" s="29" t="s">
        <v>1087</v>
      </c>
      <c r="G84" s="59" t="s">
        <v>635</v>
      </c>
      <c r="H84" s="29" t="s">
        <v>1088</v>
      </c>
      <c r="I84" s="59" t="s">
        <v>636</v>
      </c>
      <c r="J84" s="128" t="s">
        <v>1089</v>
      </c>
      <c r="L84" t="str">
        <f t="shared" si="1"/>
        <v>UE-A214, CIRCUITO P2CH-29,31, CABLE 2#12+1#14TAWG-CU THHN, EN TUBO EMT 1/2" Y BANDEJA.</v>
      </c>
    </row>
    <row r="85" spans="3:12" x14ac:dyDescent="0.3">
      <c r="C85" s="57" t="s">
        <v>795</v>
      </c>
      <c r="D85" s="28" t="s">
        <v>1086</v>
      </c>
      <c r="E85" s="57" t="s">
        <v>796</v>
      </c>
      <c r="F85" s="29" t="s">
        <v>1087</v>
      </c>
      <c r="G85" s="57" t="s">
        <v>635</v>
      </c>
      <c r="H85" s="29" t="s">
        <v>1088</v>
      </c>
      <c r="I85" s="57" t="s">
        <v>636</v>
      </c>
      <c r="J85" s="128" t="s">
        <v>1089</v>
      </c>
      <c r="L85" t="str">
        <f t="shared" si="1"/>
        <v>UE-0206, CIRCUITO P2CH-33,35, CABLE 2#12+1#14TAWG-CU THHN, EN TUBO EMT 1/2" Y BANDEJA.</v>
      </c>
    </row>
    <row r="86" spans="3:12" x14ac:dyDescent="0.3">
      <c r="C86" s="58" t="s">
        <v>797</v>
      </c>
      <c r="D86" s="28" t="s">
        <v>1086</v>
      </c>
      <c r="E86" s="58" t="s">
        <v>798</v>
      </c>
      <c r="F86" s="29" t="s">
        <v>1087</v>
      </c>
      <c r="G86" s="58" t="s">
        <v>635</v>
      </c>
      <c r="H86" s="29" t="s">
        <v>1088</v>
      </c>
      <c r="I86" s="58" t="s">
        <v>636</v>
      </c>
      <c r="J86" s="128" t="s">
        <v>1089</v>
      </c>
      <c r="L86" t="str">
        <f t="shared" si="1"/>
        <v>UE-A218, CIRCUITO P2CH-26,28, CABLE 2#12+1#14TAWG-CU THHN, EN TUBO EMT 1/2" Y BANDEJA.</v>
      </c>
    </row>
    <row r="87" spans="3:12" ht="15" thickBot="1" x14ac:dyDescent="0.35">
      <c r="C87" s="61" t="s">
        <v>799</v>
      </c>
      <c r="D87" s="28" t="s">
        <v>1086</v>
      </c>
      <c r="E87" s="58" t="s">
        <v>800</v>
      </c>
      <c r="F87" s="29" t="s">
        <v>1087</v>
      </c>
      <c r="G87" s="58" t="s">
        <v>635</v>
      </c>
      <c r="H87" s="29" t="s">
        <v>1088</v>
      </c>
      <c r="I87" s="58" t="s">
        <v>636</v>
      </c>
      <c r="J87" s="128" t="s">
        <v>1089</v>
      </c>
      <c r="L87" t="str">
        <f t="shared" si="1"/>
        <v>UE-A219, CIRCUITO P2CH-30,32, CABLE 2#12+1#14TAWG-CU THHN, EN TUBO EMT 1/2" Y BANDEJA.</v>
      </c>
    </row>
    <row r="88" spans="3:12" x14ac:dyDescent="0.3">
      <c r="C88" s="65" t="s">
        <v>801</v>
      </c>
      <c r="D88" s="28" t="s">
        <v>1086</v>
      </c>
      <c r="E88" s="65" t="s">
        <v>802</v>
      </c>
      <c r="F88" s="29" t="s">
        <v>1087</v>
      </c>
      <c r="G88" s="65" t="s">
        <v>635</v>
      </c>
      <c r="H88" s="29" t="s">
        <v>1088</v>
      </c>
      <c r="I88" s="65" t="s">
        <v>636</v>
      </c>
      <c r="J88" s="128" t="s">
        <v>1089</v>
      </c>
      <c r="L88" t="str">
        <f t="shared" si="1"/>
        <v>UE-B201, CIRCUITO P2AH-01,03, CABLE 2#12+1#14TAWG-CU THHN, EN TUBO EMT 1/2" Y BANDEJA.</v>
      </c>
    </row>
    <row r="89" spans="3:12" x14ac:dyDescent="0.3">
      <c r="C89" s="66" t="s">
        <v>803</v>
      </c>
      <c r="D89" s="28" t="s">
        <v>1086</v>
      </c>
      <c r="E89" s="66" t="s">
        <v>804</v>
      </c>
      <c r="F89" s="29" t="s">
        <v>1087</v>
      </c>
      <c r="G89" s="66" t="s">
        <v>635</v>
      </c>
      <c r="H89" s="29" t="s">
        <v>1088</v>
      </c>
      <c r="I89" s="66" t="s">
        <v>636</v>
      </c>
      <c r="J89" s="128" t="s">
        <v>1089</v>
      </c>
      <c r="L89" t="str">
        <f t="shared" si="1"/>
        <v>UE-B202, CIRCUITO P2AH-05,07, CABLE 2#12+1#14TAWG-CU THHN, EN TUBO EMT 1/2" Y BANDEJA.</v>
      </c>
    </row>
    <row r="90" spans="3:12" x14ac:dyDescent="0.3">
      <c r="C90" s="66" t="s">
        <v>805</v>
      </c>
      <c r="D90" s="28" t="s">
        <v>1086</v>
      </c>
      <c r="E90" s="66" t="s">
        <v>806</v>
      </c>
      <c r="F90" s="29" t="s">
        <v>1087</v>
      </c>
      <c r="G90" s="66" t="s">
        <v>635</v>
      </c>
      <c r="H90" s="29" t="s">
        <v>1088</v>
      </c>
      <c r="I90" s="66" t="s">
        <v>636</v>
      </c>
      <c r="J90" s="128" t="s">
        <v>1089</v>
      </c>
      <c r="L90" t="str">
        <f t="shared" si="1"/>
        <v>UE-B203, CIRCUITO P2AH-09,11, CABLE 2#12+1#14TAWG-CU THHN, EN TUBO EMT 1/2" Y BANDEJA.</v>
      </c>
    </row>
    <row r="91" spans="3:12" x14ac:dyDescent="0.3">
      <c r="C91" s="66" t="s">
        <v>807</v>
      </c>
      <c r="D91" s="28" t="s">
        <v>1086</v>
      </c>
      <c r="E91" s="66" t="s">
        <v>808</v>
      </c>
      <c r="F91" s="29" t="s">
        <v>1087</v>
      </c>
      <c r="G91" s="66" t="s">
        <v>635</v>
      </c>
      <c r="H91" s="29" t="s">
        <v>1088</v>
      </c>
      <c r="I91" s="66" t="s">
        <v>636</v>
      </c>
      <c r="J91" s="128" t="s">
        <v>1089</v>
      </c>
      <c r="L91" t="str">
        <f t="shared" si="1"/>
        <v>UE-B204, CIRCUITO P2AH-02,04, CABLE 2#12+1#14TAWG-CU THHN, EN TUBO EMT 1/2" Y BANDEJA.</v>
      </c>
    </row>
    <row r="92" spans="3:12" ht="15" thickBot="1" x14ac:dyDescent="0.35">
      <c r="C92" s="67" t="s">
        <v>809</v>
      </c>
      <c r="D92" s="28" t="s">
        <v>1086</v>
      </c>
      <c r="E92" s="67" t="s">
        <v>810</v>
      </c>
      <c r="F92" s="29" t="s">
        <v>1087</v>
      </c>
      <c r="G92" s="67" t="s">
        <v>635</v>
      </c>
      <c r="H92" s="29" t="s">
        <v>1088</v>
      </c>
      <c r="I92" s="67" t="s">
        <v>636</v>
      </c>
      <c r="J92" s="128" t="s">
        <v>1089</v>
      </c>
      <c r="L92" t="str">
        <f t="shared" si="1"/>
        <v>UE-O201, CIRCUITO P2AH-06,08, CABLE 2#12+1#14TAWG-CU THHN, EN TUBO EMT 1/2" Y BANDEJA.</v>
      </c>
    </row>
    <row r="93" spans="3:12" x14ac:dyDescent="0.3">
      <c r="C93" s="68" t="s">
        <v>811</v>
      </c>
      <c r="D93" s="28" t="s">
        <v>1086</v>
      </c>
      <c r="E93" s="68" t="s">
        <v>812</v>
      </c>
      <c r="F93" s="29" t="s">
        <v>1087</v>
      </c>
      <c r="G93" s="68" t="s">
        <v>635</v>
      </c>
      <c r="H93" s="29" t="s">
        <v>1088</v>
      </c>
      <c r="I93" s="68" t="s">
        <v>636</v>
      </c>
      <c r="J93" s="128" t="s">
        <v>1089</v>
      </c>
      <c r="L93" t="str">
        <f t="shared" si="1"/>
        <v>UE-B205, CIRCUITO P2AH-10,12, CABLE 2#12+1#14TAWG-CU THHN, EN TUBO EMT 1/2" Y BANDEJA.</v>
      </c>
    </row>
    <row r="94" spans="3:12" x14ac:dyDescent="0.3">
      <c r="C94" s="66" t="s">
        <v>813</v>
      </c>
      <c r="D94" s="28" t="s">
        <v>1086</v>
      </c>
      <c r="E94" s="66" t="s">
        <v>814</v>
      </c>
      <c r="F94" s="29" t="s">
        <v>1087</v>
      </c>
      <c r="G94" s="66" t="s">
        <v>635</v>
      </c>
      <c r="H94" s="29" t="s">
        <v>1088</v>
      </c>
      <c r="I94" s="66" t="s">
        <v>636</v>
      </c>
      <c r="J94" s="128" t="s">
        <v>1089</v>
      </c>
      <c r="L94" t="str">
        <f t="shared" si="1"/>
        <v>UE-B206, CIRCUITO P2AH-13,15, CABLE 2#12+1#14TAWG-CU THHN, EN TUBO EMT 1/2" Y BANDEJA.</v>
      </c>
    </row>
    <row r="95" spans="3:12" x14ac:dyDescent="0.3">
      <c r="C95" s="66" t="s">
        <v>815</v>
      </c>
      <c r="D95" s="28" t="s">
        <v>1086</v>
      </c>
      <c r="E95" s="66" t="s">
        <v>816</v>
      </c>
      <c r="F95" s="29" t="s">
        <v>1087</v>
      </c>
      <c r="G95" s="66" t="s">
        <v>635</v>
      </c>
      <c r="H95" s="29" t="s">
        <v>1088</v>
      </c>
      <c r="I95" s="66" t="s">
        <v>636</v>
      </c>
      <c r="J95" s="128" t="s">
        <v>1089</v>
      </c>
      <c r="L95" t="str">
        <f t="shared" si="1"/>
        <v>UE-B207, CIRCUITO P2AH-17,19, CABLE 2#12+1#14TAWG-CU THHN, EN TUBO EMT 1/2" Y BANDEJA.</v>
      </c>
    </row>
    <row r="96" spans="3:12" x14ac:dyDescent="0.3">
      <c r="C96" s="66" t="s">
        <v>817</v>
      </c>
      <c r="D96" s="28" t="s">
        <v>1086</v>
      </c>
      <c r="E96" s="66" t="s">
        <v>818</v>
      </c>
      <c r="F96" s="29" t="s">
        <v>1087</v>
      </c>
      <c r="G96" s="66" t="s">
        <v>635</v>
      </c>
      <c r="H96" s="29" t="s">
        <v>1088</v>
      </c>
      <c r="I96" s="66" t="s">
        <v>636</v>
      </c>
      <c r="J96" s="128" t="s">
        <v>1089</v>
      </c>
      <c r="L96" t="str">
        <f t="shared" si="1"/>
        <v>UE-B208, CIRCUITO P2AH-21,23, CABLE 2#12+1#14TAWG-CU THHN, EN TUBO EMT 1/2" Y BANDEJA.</v>
      </c>
    </row>
    <row r="97" spans="3:12" x14ac:dyDescent="0.3">
      <c r="C97" s="66" t="s">
        <v>819</v>
      </c>
      <c r="D97" s="28" t="s">
        <v>1086</v>
      </c>
      <c r="E97" s="66" t="s">
        <v>820</v>
      </c>
      <c r="F97" s="29" t="s">
        <v>1087</v>
      </c>
      <c r="G97" s="66" t="s">
        <v>635</v>
      </c>
      <c r="H97" s="29" t="s">
        <v>1088</v>
      </c>
      <c r="I97" s="66" t="s">
        <v>636</v>
      </c>
      <c r="J97" s="128" t="s">
        <v>1089</v>
      </c>
      <c r="L97" t="str">
        <f t="shared" si="1"/>
        <v>UE-O202, CIRCUITO P2AH-14,16, CABLE 2#12+1#14TAWG-CU THHN, EN TUBO EMT 1/2" Y BANDEJA.</v>
      </c>
    </row>
    <row r="98" spans="3:12" x14ac:dyDescent="0.3">
      <c r="C98" s="66" t="s">
        <v>821</v>
      </c>
      <c r="D98" s="28" t="s">
        <v>1086</v>
      </c>
      <c r="E98" s="66" t="s">
        <v>822</v>
      </c>
      <c r="F98" s="29" t="s">
        <v>1087</v>
      </c>
      <c r="G98" s="66" t="s">
        <v>635</v>
      </c>
      <c r="H98" s="29" t="s">
        <v>1088</v>
      </c>
      <c r="I98" s="66" t="s">
        <v>636</v>
      </c>
      <c r="J98" s="128" t="s">
        <v>1089</v>
      </c>
      <c r="L98" t="str">
        <f t="shared" si="1"/>
        <v>UE-O203, CIRCUITO P2AH-38,40, CABLE 2#12+1#14TAWG-CU THHN, EN TUBO EMT 1/2" Y BANDEJA.</v>
      </c>
    </row>
    <row r="99" spans="3:12" x14ac:dyDescent="0.3">
      <c r="C99" s="66" t="s">
        <v>823</v>
      </c>
      <c r="D99" s="28" t="s">
        <v>1086</v>
      </c>
      <c r="E99" s="66" t="s">
        <v>824</v>
      </c>
      <c r="F99" s="29" t="s">
        <v>1087</v>
      </c>
      <c r="G99" s="66" t="s">
        <v>635</v>
      </c>
      <c r="H99" s="29" t="s">
        <v>1088</v>
      </c>
      <c r="I99" s="66" t="s">
        <v>636</v>
      </c>
      <c r="J99" s="128" t="s">
        <v>1089</v>
      </c>
      <c r="L99" t="str">
        <f t="shared" si="1"/>
        <v>UE-O204, CIRCUITO P2AH-42,44, CABLE 2#12+1#14TAWG-CU THHN, EN TUBO EMT 1/2" Y BANDEJA.</v>
      </c>
    </row>
    <row r="100" spans="3:12" ht="15" thickBot="1" x14ac:dyDescent="0.35">
      <c r="C100" s="69" t="s">
        <v>825</v>
      </c>
      <c r="D100" s="28" t="s">
        <v>1086</v>
      </c>
      <c r="E100" s="67" t="s">
        <v>826</v>
      </c>
      <c r="F100" s="29" t="s">
        <v>1087</v>
      </c>
      <c r="G100" s="67" t="s">
        <v>635</v>
      </c>
      <c r="H100" s="29" t="s">
        <v>1088</v>
      </c>
      <c r="I100" s="67" t="s">
        <v>636</v>
      </c>
      <c r="J100" s="128" t="s">
        <v>1089</v>
      </c>
      <c r="L100" t="str">
        <f t="shared" si="1"/>
        <v>UE-O205, CIRCUITO P2AH-46,48, CABLE 2#12+1#14TAWG-CU THHN, EN TUBO EMT 1/2" Y BANDEJA.</v>
      </c>
    </row>
    <row r="101" spans="3:12" x14ac:dyDescent="0.3">
      <c r="C101" s="65" t="s">
        <v>827</v>
      </c>
      <c r="D101" s="28" t="s">
        <v>1086</v>
      </c>
      <c r="E101" s="68" t="s">
        <v>828</v>
      </c>
      <c r="F101" s="29" t="s">
        <v>1087</v>
      </c>
      <c r="G101" s="68" t="s">
        <v>635</v>
      </c>
      <c r="H101" s="29" t="s">
        <v>1088</v>
      </c>
      <c r="I101" s="68" t="s">
        <v>636</v>
      </c>
      <c r="J101" s="128" t="s">
        <v>1089</v>
      </c>
      <c r="L101" t="str">
        <f t="shared" si="1"/>
        <v>UE-B209, CIRCUITO P2AH-18,20, CABLE 2#12+1#14TAWG-CU THHN, EN TUBO EMT 1/2" Y BANDEJA.</v>
      </c>
    </row>
    <row r="102" spans="3:12" x14ac:dyDescent="0.3">
      <c r="C102" s="66" t="s">
        <v>829</v>
      </c>
      <c r="D102" s="28" t="s">
        <v>1086</v>
      </c>
      <c r="E102" s="65" t="s">
        <v>830</v>
      </c>
      <c r="F102" s="29" t="s">
        <v>1087</v>
      </c>
      <c r="G102" s="67" t="s">
        <v>635</v>
      </c>
      <c r="H102" s="29" t="s">
        <v>1088</v>
      </c>
      <c r="I102" s="67" t="s">
        <v>636</v>
      </c>
      <c r="J102" s="128" t="s">
        <v>1089</v>
      </c>
      <c r="L102" t="str">
        <f t="shared" si="1"/>
        <v>UE-B210, CIRCUITO P2AH-22,24, CABLE 2#12+1#14TAWG-CU THHN, EN TUBO EMT 1/2" Y BANDEJA.</v>
      </c>
    </row>
    <row r="103" spans="3:12" x14ac:dyDescent="0.3">
      <c r="C103" s="66" t="s">
        <v>831</v>
      </c>
      <c r="D103" s="28" t="s">
        <v>1086</v>
      </c>
      <c r="E103" s="65" t="s">
        <v>832</v>
      </c>
      <c r="F103" s="29" t="s">
        <v>1087</v>
      </c>
      <c r="G103" s="67" t="s">
        <v>635</v>
      </c>
      <c r="H103" s="29" t="s">
        <v>1088</v>
      </c>
      <c r="I103" s="67" t="s">
        <v>636</v>
      </c>
      <c r="J103" s="128" t="s">
        <v>1089</v>
      </c>
      <c r="L103" t="str">
        <f t="shared" si="1"/>
        <v>UE-B211, CIRCUITO P2AH-25,27, CABLE 2#12+1#14TAWG-CU THHN, EN TUBO EMT 1/2" Y BANDEJA.</v>
      </c>
    </row>
    <row r="104" spans="3:12" x14ac:dyDescent="0.3">
      <c r="C104" s="66" t="s">
        <v>833</v>
      </c>
      <c r="D104" s="28" t="s">
        <v>1086</v>
      </c>
      <c r="E104" s="65" t="s">
        <v>834</v>
      </c>
      <c r="F104" s="29" t="s">
        <v>1087</v>
      </c>
      <c r="G104" s="67" t="s">
        <v>635</v>
      </c>
      <c r="H104" s="29" t="s">
        <v>1088</v>
      </c>
      <c r="I104" s="67" t="s">
        <v>636</v>
      </c>
      <c r="J104" s="128" t="s">
        <v>1089</v>
      </c>
      <c r="L104" t="str">
        <f t="shared" si="1"/>
        <v>UE-B212, CIRCUITO P2AH-29,31, CABLE 2#12+1#14TAWG-CU THHN, EN TUBO EMT 1/2" Y BANDEJA.</v>
      </c>
    </row>
    <row r="105" spans="3:12" x14ac:dyDescent="0.3">
      <c r="C105" s="66" t="s">
        <v>835</v>
      </c>
      <c r="D105" s="28" t="s">
        <v>1086</v>
      </c>
      <c r="E105" s="65" t="s">
        <v>836</v>
      </c>
      <c r="F105" s="29" t="s">
        <v>1087</v>
      </c>
      <c r="G105" s="67" t="s">
        <v>635</v>
      </c>
      <c r="H105" s="29" t="s">
        <v>1088</v>
      </c>
      <c r="I105" s="67" t="s">
        <v>636</v>
      </c>
      <c r="J105" s="128" t="s">
        <v>1089</v>
      </c>
      <c r="L105" t="str">
        <f t="shared" si="1"/>
        <v>UE-B213, CIRCUITO P2AH-33,35, CABLE 2#12+1#14TAWG-CU THHN, EN TUBO EMT 1/2" Y BANDEJA.</v>
      </c>
    </row>
    <row r="106" spans="3:12" ht="15" thickBot="1" x14ac:dyDescent="0.35">
      <c r="C106" s="67" t="s">
        <v>837</v>
      </c>
      <c r="D106" s="28" t="s">
        <v>1086</v>
      </c>
      <c r="E106" s="65" t="s">
        <v>838</v>
      </c>
      <c r="F106" s="29" t="s">
        <v>1087</v>
      </c>
      <c r="G106" s="65" t="s">
        <v>635</v>
      </c>
      <c r="H106" s="29" t="s">
        <v>1088</v>
      </c>
      <c r="I106" s="65" t="s">
        <v>636</v>
      </c>
      <c r="J106" s="128" t="s">
        <v>1089</v>
      </c>
      <c r="L106" t="str">
        <f t="shared" si="1"/>
        <v>UE-B214, CIRCUITO P2AH-26,28, CABLE 2#12+1#14TAWG-CU THHN, EN TUBO EMT 1/2" Y BANDEJA.</v>
      </c>
    </row>
    <row r="107" spans="3:12" x14ac:dyDescent="0.3">
      <c r="C107" s="70" t="s">
        <v>839</v>
      </c>
      <c r="D107" s="28" t="s">
        <v>1086</v>
      </c>
      <c r="E107" s="70" t="s">
        <v>840</v>
      </c>
      <c r="F107" s="29" t="s">
        <v>1087</v>
      </c>
      <c r="G107" s="70" t="s">
        <v>635</v>
      </c>
      <c r="H107" s="29" t="s">
        <v>1088</v>
      </c>
      <c r="I107" s="70" t="s">
        <v>636</v>
      </c>
      <c r="J107" s="128" t="s">
        <v>1089</v>
      </c>
      <c r="L107" t="str">
        <f t="shared" si="1"/>
        <v>UE-B220, CIRCUITO P2AH-30,32, CABLE 2#12+1#14TAWG-CU THHN, EN TUBO EMT 1/2" Y BANDEJA.</v>
      </c>
    </row>
    <row r="108" spans="3:12" x14ac:dyDescent="0.3">
      <c r="C108" s="71" t="s">
        <v>841</v>
      </c>
      <c r="D108" s="28" t="s">
        <v>1086</v>
      </c>
      <c r="E108" s="71" t="s">
        <v>842</v>
      </c>
      <c r="F108" s="29" t="s">
        <v>1087</v>
      </c>
      <c r="G108" s="72" t="s">
        <v>635</v>
      </c>
      <c r="H108" s="29" t="s">
        <v>1088</v>
      </c>
      <c r="I108" s="72" t="s">
        <v>636</v>
      </c>
      <c r="J108" s="128" t="s">
        <v>1089</v>
      </c>
      <c r="L108" t="str">
        <f t="shared" si="1"/>
        <v>UE-B221, CIRCUITO P2AH-34,36, CABLE 2#12+1#14TAWG-CU THHN, EN TUBO EMT 1/2" Y BANDEJA.</v>
      </c>
    </row>
    <row r="109" spans="3:12" x14ac:dyDescent="0.3">
      <c r="C109" s="71" t="s">
        <v>843</v>
      </c>
      <c r="D109" s="28" t="s">
        <v>1086</v>
      </c>
      <c r="E109" s="72" t="s">
        <v>844</v>
      </c>
      <c r="F109" s="29" t="s">
        <v>1087</v>
      </c>
      <c r="G109" s="72" t="s">
        <v>635</v>
      </c>
      <c r="H109" s="29" t="s">
        <v>1088</v>
      </c>
      <c r="I109" s="72" t="s">
        <v>636</v>
      </c>
      <c r="J109" s="128" t="s">
        <v>1089</v>
      </c>
      <c r="L109" t="str">
        <f t="shared" si="1"/>
        <v>UE-B222, CIRCUITO P2AH-37,39, CABLE 2#12+1#14TAWG-CU THHN, EN TUBO EMT 1/2" Y BANDEJA.</v>
      </c>
    </row>
    <row r="110" spans="3:12" x14ac:dyDescent="0.3">
      <c r="C110" s="71" t="s">
        <v>845</v>
      </c>
      <c r="D110" s="28" t="s">
        <v>1086</v>
      </c>
      <c r="E110" s="71" t="s">
        <v>846</v>
      </c>
      <c r="F110" s="29" t="s">
        <v>1087</v>
      </c>
      <c r="G110" s="72" t="s">
        <v>635</v>
      </c>
      <c r="H110" s="29" t="s">
        <v>1088</v>
      </c>
      <c r="I110" s="72" t="s">
        <v>636</v>
      </c>
      <c r="J110" s="128" t="s">
        <v>1089</v>
      </c>
      <c r="L110" t="str">
        <f t="shared" si="1"/>
        <v>UE-B223, CIRCUITO P2AH-41,43, CABLE 2#12+1#14TAWG-CU THHN, EN TUBO EMT 1/2" Y BANDEJA.</v>
      </c>
    </row>
    <row r="111" spans="3:12" x14ac:dyDescent="0.3">
      <c r="C111" s="71" t="s">
        <v>847</v>
      </c>
      <c r="D111" s="28" t="s">
        <v>1086</v>
      </c>
      <c r="E111" s="72" t="s">
        <v>848</v>
      </c>
      <c r="F111" s="29" t="s">
        <v>1087</v>
      </c>
      <c r="G111" s="72" t="s">
        <v>635</v>
      </c>
      <c r="H111" s="29" t="s">
        <v>1088</v>
      </c>
      <c r="I111" s="72" t="s">
        <v>636</v>
      </c>
      <c r="J111" s="128" t="s">
        <v>1089</v>
      </c>
      <c r="L111" t="str">
        <f t="shared" si="1"/>
        <v>UE-B224, CIRCUITO P2AH-49,51, CABLE 2#12+1#14TAWG-CU THHN, EN TUBO EMT 1/2" Y BANDEJA.</v>
      </c>
    </row>
    <row r="112" spans="3:12" ht="15" thickBot="1" x14ac:dyDescent="0.35">
      <c r="C112" s="73" t="s">
        <v>849</v>
      </c>
      <c r="D112" s="28" t="s">
        <v>1086</v>
      </c>
      <c r="E112" s="73" t="s">
        <v>850</v>
      </c>
      <c r="F112" s="29" t="s">
        <v>1087</v>
      </c>
      <c r="G112" s="73" t="s">
        <v>635</v>
      </c>
      <c r="H112" s="29" t="s">
        <v>1088</v>
      </c>
      <c r="I112" s="73" t="s">
        <v>636</v>
      </c>
      <c r="J112" s="128" t="s">
        <v>1089</v>
      </c>
      <c r="L112" t="str">
        <f t="shared" si="1"/>
        <v>UE-R201, CIRCUITO P2AH-45,47, CABLE 2#12+1#14TAWG-CU THHN, EN TUBO EMT 1/2" Y BANDEJA.</v>
      </c>
    </row>
    <row r="113" spans="3:12" x14ac:dyDescent="0.3">
      <c r="C113" s="74" t="s">
        <v>851</v>
      </c>
      <c r="D113" s="28" t="s">
        <v>1086</v>
      </c>
      <c r="E113" s="74" t="s">
        <v>852</v>
      </c>
      <c r="F113" s="29" t="s">
        <v>1087</v>
      </c>
      <c r="G113" s="74" t="s">
        <v>635</v>
      </c>
      <c r="H113" s="29" t="s">
        <v>1088</v>
      </c>
      <c r="I113" s="74" t="s">
        <v>636</v>
      </c>
      <c r="J113" s="128" t="s">
        <v>1089</v>
      </c>
      <c r="L113" t="str">
        <f t="shared" si="1"/>
        <v>UE-C201, CIRCUITO P2BH-01,03, CABLE 2#12+1#14TAWG-CU THHN, EN TUBO EMT 1/2" Y BANDEJA.</v>
      </c>
    </row>
    <row r="114" spans="3:12" x14ac:dyDescent="0.3">
      <c r="C114" s="5" t="s">
        <v>853</v>
      </c>
      <c r="D114" s="28" t="s">
        <v>1086</v>
      </c>
      <c r="E114" s="5" t="s">
        <v>854</v>
      </c>
      <c r="F114" s="29" t="s">
        <v>1087</v>
      </c>
      <c r="G114" s="5" t="s">
        <v>635</v>
      </c>
      <c r="H114" s="29" t="s">
        <v>1088</v>
      </c>
      <c r="I114" s="5" t="s">
        <v>636</v>
      </c>
      <c r="J114" s="128" t="s">
        <v>1089</v>
      </c>
      <c r="L114" t="str">
        <f t="shared" si="1"/>
        <v>UE-C202, CIRCUITO P2BH-05,07, CABLE 2#12+1#14TAWG-CU THHN, EN TUBO EMT 1/2" Y BANDEJA.</v>
      </c>
    </row>
    <row r="115" spans="3:12" x14ac:dyDescent="0.3">
      <c r="C115" s="5" t="s">
        <v>855</v>
      </c>
      <c r="D115" s="28" t="s">
        <v>1086</v>
      </c>
      <c r="E115" s="5" t="s">
        <v>856</v>
      </c>
      <c r="F115" s="29" t="s">
        <v>1087</v>
      </c>
      <c r="G115" s="5" t="s">
        <v>635</v>
      </c>
      <c r="H115" s="29" t="s">
        <v>1088</v>
      </c>
      <c r="I115" s="5" t="s">
        <v>636</v>
      </c>
      <c r="J115" s="128" t="s">
        <v>1089</v>
      </c>
      <c r="L115" t="str">
        <f t="shared" si="1"/>
        <v>UE-C203, CIRCUITO P2BH-09,11, CABLE 2#12+1#14TAWG-CU THHN, EN TUBO EMT 1/2" Y BANDEJA.</v>
      </c>
    </row>
    <row r="116" spans="3:12" x14ac:dyDescent="0.3">
      <c r="C116" s="5" t="s">
        <v>857</v>
      </c>
      <c r="D116" s="28" t="s">
        <v>1086</v>
      </c>
      <c r="E116" s="5" t="s">
        <v>858</v>
      </c>
      <c r="F116" s="29" t="s">
        <v>1087</v>
      </c>
      <c r="G116" s="5" t="s">
        <v>635</v>
      </c>
      <c r="H116" s="29" t="s">
        <v>1088</v>
      </c>
      <c r="I116" s="5" t="s">
        <v>636</v>
      </c>
      <c r="J116" s="128" t="s">
        <v>1089</v>
      </c>
      <c r="L116" t="str">
        <f t="shared" si="1"/>
        <v>UE-C204, CIRCUITO P2BH-02,04, CABLE 2#12+1#14TAWG-CU THHN, EN TUBO EMT 1/2" Y BANDEJA.</v>
      </c>
    </row>
    <row r="117" spans="3:12" x14ac:dyDescent="0.3">
      <c r="C117" s="5" t="s">
        <v>859</v>
      </c>
      <c r="D117" s="28" t="s">
        <v>1086</v>
      </c>
      <c r="E117" s="5" t="s">
        <v>860</v>
      </c>
      <c r="F117" s="29" t="s">
        <v>1087</v>
      </c>
      <c r="G117" s="5" t="s">
        <v>635</v>
      </c>
      <c r="H117" s="29" t="s">
        <v>1088</v>
      </c>
      <c r="I117" s="5" t="s">
        <v>636</v>
      </c>
      <c r="J117" s="128" t="s">
        <v>1089</v>
      </c>
      <c r="L117" t="str">
        <f t="shared" si="1"/>
        <v>UE-C205, CIRCUITO P2BH-06,08, CABLE 2#12+1#14TAWG-CU THHN, EN TUBO EMT 1/2" Y BANDEJA.</v>
      </c>
    </row>
    <row r="118" spans="3:12" ht="15" thickBot="1" x14ac:dyDescent="0.35">
      <c r="C118" s="75" t="s">
        <v>861</v>
      </c>
      <c r="D118" s="28" t="s">
        <v>1086</v>
      </c>
      <c r="E118" s="75" t="s">
        <v>862</v>
      </c>
      <c r="F118" s="29" t="s">
        <v>1087</v>
      </c>
      <c r="G118" s="75" t="s">
        <v>635</v>
      </c>
      <c r="H118" s="29" t="s">
        <v>1088</v>
      </c>
      <c r="I118" s="75" t="s">
        <v>636</v>
      </c>
      <c r="J118" s="128" t="s">
        <v>1089</v>
      </c>
      <c r="L118" t="str">
        <f t="shared" si="1"/>
        <v>UE-C206, CIRCUITO P2BH-10,12, CABLE 2#12+1#14TAWG-CU THHN, EN TUBO EMT 1/2" Y BANDEJA.</v>
      </c>
    </row>
    <row r="119" spans="3:12" x14ac:dyDescent="0.3">
      <c r="C119" s="77" t="s">
        <v>863</v>
      </c>
      <c r="D119" s="28" t="s">
        <v>1086</v>
      </c>
      <c r="E119" s="77" t="s">
        <v>864</v>
      </c>
      <c r="F119" s="29" t="s">
        <v>1087</v>
      </c>
      <c r="G119" s="74" t="s">
        <v>635</v>
      </c>
      <c r="H119" s="29" t="s">
        <v>1088</v>
      </c>
      <c r="I119" s="74" t="s">
        <v>636</v>
      </c>
      <c r="J119" s="128" t="s">
        <v>1089</v>
      </c>
      <c r="L119" t="str">
        <f t="shared" si="1"/>
        <v>UE-C207, CIRCUITO P2BH-13,15, CABLE 2#12+1#14TAWG-CU THHN, EN TUBO EMT 1/2" Y BANDEJA.</v>
      </c>
    </row>
    <row r="120" spans="3:12" x14ac:dyDescent="0.3">
      <c r="C120" s="74" t="s">
        <v>865</v>
      </c>
      <c r="D120" s="28" t="s">
        <v>1086</v>
      </c>
      <c r="E120" s="5" t="s">
        <v>866</v>
      </c>
      <c r="F120" s="29" t="s">
        <v>1087</v>
      </c>
      <c r="G120" s="5" t="s">
        <v>635</v>
      </c>
      <c r="H120" s="29" t="s">
        <v>1088</v>
      </c>
      <c r="I120" s="5" t="s">
        <v>636</v>
      </c>
      <c r="J120" s="128" t="s">
        <v>1089</v>
      </c>
      <c r="L120" t="str">
        <f t="shared" si="1"/>
        <v>UE-C208, CIRCUITO P2BH-17,19, CABLE 2#12+1#14TAWG-CU THHN, EN TUBO EMT 1/2" Y BANDEJA.</v>
      </c>
    </row>
    <row r="121" spans="3:12" x14ac:dyDescent="0.3">
      <c r="C121" s="74" t="s">
        <v>867</v>
      </c>
      <c r="D121" s="28" t="s">
        <v>1086</v>
      </c>
      <c r="E121" s="5" t="s">
        <v>868</v>
      </c>
      <c r="F121" s="29" t="s">
        <v>1087</v>
      </c>
      <c r="G121" s="5" t="s">
        <v>635</v>
      </c>
      <c r="H121" s="29" t="s">
        <v>1088</v>
      </c>
      <c r="I121" s="5" t="s">
        <v>636</v>
      </c>
      <c r="J121" s="128" t="s">
        <v>1089</v>
      </c>
      <c r="L121" t="str">
        <f t="shared" si="1"/>
        <v>UE-C209, CIRCUITO P2BH-21,23, CABLE 2#12+1#14TAWG-CU THHN, EN TUBO EMT 1/2" Y BANDEJA.</v>
      </c>
    </row>
    <row r="122" spans="3:12" x14ac:dyDescent="0.3">
      <c r="C122" s="74" t="s">
        <v>869</v>
      </c>
      <c r="D122" s="28" t="s">
        <v>1086</v>
      </c>
      <c r="E122" s="5" t="s">
        <v>870</v>
      </c>
      <c r="F122" s="29" t="s">
        <v>1087</v>
      </c>
      <c r="G122" s="5" t="s">
        <v>635</v>
      </c>
      <c r="H122" s="29" t="s">
        <v>1088</v>
      </c>
      <c r="I122" s="5" t="s">
        <v>636</v>
      </c>
      <c r="J122" s="128" t="s">
        <v>1089</v>
      </c>
      <c r="L122" t="str">
        <f t="shared" si="1"/>
        <v>UE-C210, CIRCUITO P2BH-14,16, CABLE 2#12+1#14TAWG-CU THHN, EN TUBO EMT 1/2" Y BANDEJA.</v>
      </c>
    </row>
    <row r="123" spans="3:12" ht="15" thickBot="1" x14ac:dyDescent="0.35">
      <c r="C123" s="79" t="s">
        <v>871</v>
      </c>
      <c r="D123" s="28" t="s">
        <v>1086</v>
      </c>
      <c r="E123" s="75" t="s">
        <v>872</v>
      </c>
      <c r="F123" s="29" t="s">
        <v>1087</v>
      </c>
      <c r="G123" s="75" t="s">
        <v>635</v>
      </c>
      <c r="H123" s="29" t="s">
        <v>1088</v>
      </c>
      <c r="I123" s="75" t="s">
        <v>636</v>
      </c>
      <c r="J123" s="128" t="s">
        <v>1089</v>
      </c>
      <c r="L123" t="str">
        <f t="shared" si="1"/>
        <v>UE-C211, CIRCUITO P2BH-18,20, CABLE 2#12+1#14TAWG-CU THHN, EN TUBO EMT 1/2" Y BANDEJA.</v>
      </c>
    </row>
    <row r="124" spans="3:12" x14ac:dyDescent="0.3">
      <c r="C124" s="77" t="s">
        <v>873</v>
      </c>
      <c r="D124" s="28" t="s">
        <v>1086</v>
      </c>
      <c r="E124" s="77" t="s">
        <v>874</v>
      </c>
      <c r="F124" s="29" t="s">
        <v>1087</v>
      </c>
      <c r="G124" s="74" t="s">
        <v>635</v>
      </c>
      <c r="H124" s="29" t="s">
        <v>1088</v>
      </c>
      <c r="I124" s="74" t="s">
        <v>636</v>
      </c>
      <c r="J124" s="128" t="s">
        <v>1089</v>
      </c>
      <c r="L124" t="str">
        <f t="shared" si="1"/>
        <v>UE-C212, CIRCUITO P2BH-22,24, CABLE 2#12+1#14TAWG-CU THHN, EN TUBO EMT 1/2" Y BANDEJA.</v>
      </c>
    </row>
    <row r="125" spans="3:12" x14ac:dyDescent="0.3">
      <c r="C125" s="5" t="s">
        <v>875</v>
      </c>
      <c r="D125" s="28" t="s">
        <v>1086</v>
      </c>
      <c r="E125" s="5" t="s">
        <v>876</v>
      </c>
      <c r="F125" s="29" t="s">
        <v>1087</v>
      </c>
      <c r="G125" s="5" t="s">
        <v>635</v>
      </c>
      <c r="H125" s="29" t="s">
        <v>1088</v>
      </c>
      <c r="I125" s="5" t="s">
        <v>636</v>
      </c>
      <c r="J125" s="128" t="s">
        <v>1089</v>
      </c>
      <c r="L125" t="str">
        <f t="shared" si="1"/>
        <v>UE-C213, CIRCUITO P2BH-25,27, CABLE 2#12+1#14TAWG-CU THHN, EN TUBO EMT 1/2" Y BANDEJA.</v>
      </c>
    </row>
    <row r="126" spans="3:12" x14ac:dyDescent="0.3">
      <c r="C126" s="5" t="s">
        <v>877</v>
      </c>
      <c r="D126" s="28" t="s">
        <v>1086</v>
      </c>
      <c r="E126" s="5" t="s">
        <v>878</v>
      </c>
      <c r="F126" s="29" t="s">
        <v>1087</v>
      </c>
      <c r="G126" s="5" t="s">
        <v>635</v>
      </c>
      <c r="H126" s="29" t="s">
        <v>1088</v>
      </c>
      <c r="I126" s="5" t="s">
        <v>636</v>
      </c>
      <c r="J126" s="128" t="s">
        <v>1089</v>
      </c>
      <c r="L126" t="str">
        <f t="shared" si="1"/>
        <v>UE-C214, CIRCUITO P2BH-29,31, CABLE 2#12+1#14TAWG-CU THHN, EN TUBO EMT 1/2" Y BANDEJA.</v>
      </c>
    </row>
    <row r="127" spans="3:12" x14ac:dyDescent="0.3">
      <c r="C127" s="5" t="s">
        <v>879</v>
      </c>
      <c r="D127" s="28" t="s">
        <v>1086</v>
      </c>
      <c r="E127" s="5" t="s">
        <v>880</v>
      </c>
      <c r="F127" s="29" t="s">
        <v>1087</v>
      </c>
      <c r="G127" s="5" t="s">
        <v>635</v>
      </c>
      <c r="H127" s="29" t="s">
        <v>1088</v>
      </c>
      <c r="I127" s="5" t="s">
        <v>636</v>
      </c>
      <c r="J127" s="128" t="s">
        <v>1089</v>
      </c>
      <c r="L127" t="str">
        <f t="shared" si="1"/>
        <v>UE-C215, CIRCUITO P2BH-33,35, CABLE 2#12+1#14TAWG-CU THHN, EN TUBO EMT 1/2" Y BANDEJA.</v>
      </c>
    </row>
    <row r="128" spans="3:12" ht="15" thickBot="1" x14ac:dyDescent="0.35">
      <c r="C128" s="75" t="s">
        <v>881</v>
      </c>
      <c r="D128" s="28" t="s">
        <v>1086</v>
      </c>
      <c r="E128" s="75" t="s">
        <v>882</v>
      </c>
      <c r="F128" s="29" t="s">
        <v>1087</v>
      </c>
      <c r="G128" s="75" t="s">
        <v>635</v>
      </c>
      <c r="H128" s="29" t="s">
        <v>1088</v>
      </c>
      <c r="I128" s="75" t="s">
        <v>636</v>
      </c>
      <c r="J128" s="128" t="s">
        <v>1089</v>
      </c>
      <c r="L128" t="str">
        <f t="shared" si="1"/>
        <v>UE-C216, CIRCUITO P2BH-26,28, CABLE 2#12+1#14TAWG-CU THHN, EN TUBO EMT 1/2" Y BANDEJA.</v>
      </c>
    </row>
    <row r="129" spans="3:12" x14ac:dyDescent="0.3">
      <c r="C129" s="77" t="s">
        <v>883</v>
      </c>
      <c r="D129" s="28" t="s">
        <v>1086</v>
      </c>
      <c r="E129" s="77" t="s">
        <v>884</v>
      </c>
      <c r="F129" s="29" t="s">
        <v>1087</v>
      </c>
      <c r="G129" s="74" t="s">
        <v>635</v>
      </c>
      <c r="H129" s="29" t="s">
        <v>1088</v>
      </c>
      <c r="I129" s="74" t="s">
        <v>636</v>
      </c>
      <c r="J129" s="128" t="s">
        <v>1089</v>
      </c>
      <c r="L129" t="str">
        <f t="shared" si="1"/>
        <v>UE-C217, CIRCUITO P2BH-30,32, CABLE 2#12+1#14TAWG-CU THHN, EN TUBO EMT 1/2" Y BANDEJA.</v>
      </c>
    </row>
    <row r="130" spans="3:12" x14ac:dyDescent="0.3">
      <c r="C130" s="74" t="s">
        <v>885</v>
      </c>
      <c r="D130" s="28" t="s">
        <v>1086</v>
      </c>
      <c r="E130" s="5" t="s">
        <v>886</v>
      </c>
      <c r="F130" s="29" t="s">
        <v>1087</v>
      </c>
      <c r="G130" s="5" t="s">
        <v>635</v>
      </c>
      <c r="H130" s="29" t="s">
        <v>1088</v>
      </c>
      <c r="I130" s="5" t="s">
        <v>636</v>
      </c>
      <c r="J130" s="128" t="s">
        <v>1089</v>
      </c>
      <c r="L130" t="str">
        <f t="shared" si="1"/>
        <v>UE-C218, CIRCUITO P2BH-34,36, CABLE 2#12+1#14TAWG-CU THHN, EN TUBO EMT 1/2" Y BANDEJA.</v>
      </c>
    </row>
    <row r="131" spans="3:12" x14ac:dyDescent="0.3">
      <c r="C131" s="74" t="s">
        <v>887</v>
      </c>
      <c r="D131" s="28" t="s">
        <v>1086</v>
      </c>
      <c r="E131" s="5" t="s">
        <v>888</v>
      </c>
      <c r="F131" s="29" t="s">
        <v>1087</v>
      </c>
      <c r="G131" s="5" t="s">
        <v>635</v>
      </c>
      <c r="H131" s="29" t="s">
        <v>1088</v>
      </c>
      <c r="I131" s="5" t="s">
        <v>636</v>
      </c>
      <c r="J131" s="128" t="s">
        <v>1089</v>
      </c>
      <c r="L131" t="str">
        <f t="shared" si="1"/>
        <v>UE-C219, CIRCUITO P2BH-37,39, CABLE 2#12+1#14TAWG-CU THHN, EN TUBO EMT 1/2" Y BANDEJA.</v>
      </c>
    </row>
    <row r="132" spans="3:12" x14ac:dyDescent="0.3">
      <c r="C132" s="74" t="s">
        <v>889</v>
      </c>
      <c r="D132" s="28" t="s">
        <v>1086</v>
      </c>
      <c r="E132" s="5" t="s">
        <v>890</v>
      </c>
      <c r="F132" s="29" t="s">
        <v>1087</v>
      </c>
      <c r="G132" s="5" t="s">
        <v>635</v>
      </c>
      <c r="H132" s="29" t="s">
        <v>1088</v>
      </c>
      <c r="I132" s="5" t="s">
        <v>636</v>
      </c>
      <c r="J132" s="128" t="s">
        <v>1089</v>
      </c>
      <c r="L132" t="str">
        <f t="shared" si="1"/>
        <v>UE-C220, CIRCUITO P2BH-41,43, CABLE 2#12+1#14TAWG-CU THHN, EN TUBO EMT 1/2" Y BANDEJA.</v>
      </c>
    </row>
    <row r="133" spans="3:12" ht="15" thickBot="1" x14ac:dyDescent="0.35">
      <c r="C133" s="80" t="s">
        <v>891</v>
      </c>
      <c r="D133" s="28" t="s">
        <v>1086</v>
      </c>
      <c r="E133" s="81" t="s">
        <v>892</v>
      </c>
      <c r="F133" s="29" t="s">
        <v>1087</v>
      </c>
      <c r="G133" s="75" t="s">
        <v>635</v>
      </c>
      <c r="H133" s="29" t="s">
        <v>1088</v>
      </c>
      <c r="I133" s="75" t="s">
        <v>636</v>
      </c>
      <c r="J133" s="128" t="s">
        <v>1089</v>
      </c>
      <c r="L133" t="str">
        <f t="shared" si="1"/>
        <v>UE-C221, CIRCUITO P2BH-45,47, CABLE 2#12+1#14TAWG-CU THHN, EN TUBO EMT 1/2" Y BANDEJA.</v>
      </c>
    </row>
    <row r="134" spans="3:12" x14ac:dyDescent="0.3">
      <c r="C134" s="77" t="s">
        <v>893</v>
      </c>
      <c r="D134" s="28" t="s">
        <v>1086</v>
      </c>
      <c r="E134" s="77" t="s">
        <v>894</v>
      </c>
      <c r="F134" s="29" t="s">
        <v>1087</v>
      </c>
      <c r="G134" s="74" t="s">
        <v>635</v>
      </c>
      <c r="H134" s="29" t="s">
        <v>1088</v>
      </c>
      <c r="I134" s="74" t="s">
        <v>636</v>
      </c>
      <c r="J134" s="128" t="s">
        <v>1089</v>
      </c>
      <c r="L134" t="str">
        <f t="shared" ref="L134:L197" si="2">CONCATENATE(C134,D134,E134,F134,G134,H134,I134,J134)</f>
        <v>UE-C222, CIRCUITO P2BH-38,40, CABLE 2#12+1#14TAWG-CU THHN, EN TUBO EMT 1/2" Y BANDEJA.</v>
      </c>
    </row>
    <row r="135" spans="3:12" x14ac:dyDescent="0.3">
      <c r="C135" s="5" t="s">
        <v>895</v>
      </c>
      <c r="D135" s="28" t="s">
        <v>1086</v>
      </c>
      <c r="E135" s="5" t="s">
        <v>896</v>
      </c>
      <c r="F135" s="29" t="s">
        <v>1087</v>
      </c>
      <c r="G135" s="5" t="s">
        <v>635</v>
      </c>
      <c r="H135" s="29" t="s">
        <v>1088</v>
      </c>
      <c r="I135" s="5" t="s">
        <v>636</v>
      </c>
      <c r="J135" s="128" t="s">
        <v>1089</v>
      </c>
      <c r="L135" t="str">
        <f t="shared" si="2"/>
        <v>UE-C223, CIRCUITO P2BH-42,44, CABLE 2#12+1#14TAWG-CU THHN, EN TUBO EMT 1/2" Y BANDEJA.</v>
      </c>
    </row>
    <row r="136" spans="3:12" x14ac:dyDescent="0.3">
      <c r="C136" s="5" t="s">
        <v>897</v>
      </c>
      <c r="D136" s="28" t="s">
        <v>1086</v>
      </c>
      <c r="E136" s="5" t="s">
        <v>898</v>
      </c>
      <c r="F136" s="29" t="s">
        <v>1087</v>
      </c>
      <c r="G136" s="5" t="s">
        <v>635</v>
      </c>
      <c r="H136" s="29" t="s">
        <v>1088</v>
      </c>
      <c r="I136" s="5" t="s">
        <v>636</v>
      </c>
      <c r="J136" s="128" t="s">
        <v>1089</v>
      </c>
      <c r="L136" t="str">
        <f t="shared" si="2"/>
        <v>UE-C224, CIRCUITO P2BH-46,48, CABLE 2#12+1#14TAWG-CU THHN, EN TUBO EMT 1/2" Y BANDEJA.</v>
      </c>
    </row>
    <row r="137" spans="3:12" x14ac:dyDescent="0.3">
      <c r="C137" s="5" t="s">
        <v>899</v>
      </c>
      <c r="D137" s="28" t="s">
        <v>1086</v>
      </c>
      <c r="E137" s="5" t="s">
        <v>900</v>
      </c>
      <c r="F137" s="29" t="s">
        <v>1087</v>
      </c>
      <c r="G137" s="5" t="s">
        <v>635</v>
      </c>
      <c r="H137" s="29" t="s">
        <v>1088</v>
      </c>
      <c r="I137" s="5" t="s">
        <v>636</v>
      </c>
      <c r="J137" s="128" t="s">
        <v>1089</v>
      </c>
      <c r="L137" t="str">
        <f t="shared" si="2"/>
        <v>UE-C225, CIRCUITO P2BH-49,51, CABLE 2#12+1#14TAWG-CU THHN, EN TUBO EMT 1/2" Y BANDEJA.</v>
      </c>
    </row>
    <row r="138" spans="3:12" ht="15" thickBot="1" x14ac:dyDescent="0.35">
      <c r="C138" s="75" t="s">
        <v>901</v>
      </c>
      <c r="D138" s="28" t="s">
        <v>1086</v>
      </c>
      <c r="E138" s="75" t="s">
        <v>902</v>
      </c>
      <c r="F138" s="29" t="s">
        <v>1087</v>
      </c>
      <c r="G138" s="75" t="s">
        <v>635</v>
      </c>
      <c r="H138" s="29" t="s">
        <v>1088</v>
      </c>
      <c r="I138" s="75" t="s">
        <v>636</v>
      </c>
      <c r="J138" s="128" t="s">
        <v>1089</v>
      </c>
      <c r="L138" t="str">
        <f t="shared" si="2"/>
        <v>UE-R202, CIRCUITO P2BH-53,55, CABLE 2#12+1#14TAWG-CU THHN, EN TUBO EMT 1/2" Y BANDEJA.</v>
      </c>
    </row>
    <row r="139" spans="3:12" x14ac:dyDescent="0.3">
      <c r="C139" s="74" t="s">
        <v>903</v>
      </c>
      <c r="D139" s="28" t="s">
        <v>1086</v>
      </c>
      <c r="E139" s="74" t="s">
        <v>904</v>
      </c>
      <c r="F139" s="29" t="s">
        <v>1087</v>
      </c>
      <c r="G139" s="74" t="s">
        <v>635</v>
      </c>
      <c r="H139" s="29" t="s">
        <v>1088</v>
      </c>
      <c r="I139" s="74" t="s">
        <v>636</v>
      </c>
      <c r="J139" s="128" t="s">
        <v>1089</v>
      </c>
      <c r="L139" t="str">
        <f t="shared" si="2"/>
        <v>UE-C226, CIRCUITO P3CH-57,59, CABLE 2#12+1#14TAWG-CU THHN, EN TUBO EMT 1/2" Y BANDEJA.</v>
      </c>
    </row>
    <row r="140" spans="3:12" x14ac:dyDescent="0.3">
      <c r="C140" s="5" t="s">
        <v>905</v>
      </c>
      <c r="D140" s="28" t="s">
        <v>1086</v>
      </c>
      <c r="E140" s="5" t="s">
        <v>906</v>
      </c>
      <c r="F140" s="29" t="s">
        <v>1087</v>
      </c>
      <c r="G140" s="5" t="s">
        <v>635</v>
      </c>
      <c r="H140" s="29" t="s">
        <v>1088</v>
      </c>
      <c r="I140" s="5" t="s">
        <v>636</v>
      </c>
      <c r="J140" s="128" t="s">
        <v>1089</v>
      </c>
      <c r="L140" t="str">
        <f t="shared" si="2"/>
        <v>UE-C227, CIRCUITO P2BH-50,52, CABLE 2#12+1#14TAWG-CU THHN, EN TUBO EMT 1/2" Y BANDEJA.</v>
      </c>
    </row>
    <row r="141" spans="3:12" x14ac:dyDescent="0.3">
      <c r="C141" s="5" t="s">
        <v>907</v>
      </c>
      <c r="D141" s="28" t="s">
        <v>1086</v>
      </c>
      <c r="E141" s="5" t="s">
        <v>908</v>
      </c>
      <c r="F141" s="29" t="s">
        <v>1087</v>
      </c>
      <c r="G141" s="5" t="s">
        <v>635</v>
      </c>
      <c r="H141" s="29" t="s">
        <v>1088</v>
      </c>
      <c r="I141" s="5" t="s">
        <v>636</v>
      </c>
      <c r="J141" s="128" t="s">
        <v>1089</v>
      </c>
      <c r="L141" t="str">
        <f t="shared" si="2"/>
        <v>UE-C228, CIRCUITO P2BH-54,56, CABLE 2#12+1#14TAWG-CU THHN, EN TUBO EMT 1/2" Y BANDEJA.</v>
      </c>
    </row>
    <row r="142" spans="3:12" ht="15" thickBot="1" x14ac:dyDescent="0.35">
      <c r="C142" s="81" t="s">
        <v>909</v>
      </c>
      <c r="D142" s="28" t="s">
        <v>1086</v>
      </c>
      <c r="E142" s="75" t="s">
        <v>910</v>
      </c>
      <c r="F142" s="29" t="s">
        <v>1087</v>
      </c>
      <c r="G142" s="75" t="s">
        <v>635</v>
      </c>
      <c r="H142" s="29" t="s">
        <v>1088</v>
      </c>
      <c r="I142" s="75" t="s">
        <v>636</v>
      </c>
      <c r="J142" s="128" t="s">
        <v>1089</v>
      </c>
      <c r="L142" t="str">
        <f t="shared" si="2"/>
        <v>UE-C229, CIRCUITO P2BH-58,60, CABLE 2#12+1#14TAWG-CU THHN, EN TUBO EMT 1/2" Y BANDEJA.</v>
      </c>
    </row>
    <row r="143" spans="3:12" ht="15" thickBot="1" x14ac:dyDescent="0.35">
      <c r="C143" s="82" t="s">
        <v>911</v>
      </c>
      <c r="D143" s="28" t="s">
        <v>1086</v>
      </c>
      <c r="E143" s="113" t="s">
        <v>912</v>
      </c>
      <c r="F143" s="29" t="s">
        <v>1087</v>
      </c>
      <c r="G143" s="114" t="s">
        <v>635</v>
      </c>
      <c r="H143" s="29" t="s">
        <v>1088</v>
      </c>
      <c r="I143" s="114" t="s">
        <v>636</v>
      </c>
      <c r="J143" s="128" t="s">
        <v>1089</v>
      </c>
      <c r="L143" t="str">
        <f t="shared" si="2"/>
        <v>UE-C301, CIRCUITO P3OA-01,03, CABLE 2#12+1#14TAWG-CU THHN, EN TUBO EMT 1/2" Y BANDEJA.</v>
      </c>
    </row>
    <row r="144" spans="3:12" x14ac:dyDescent="0.3">
      <c r="C144" s="83" t="s">
        <v>913</v>
      </c>
      <c r="D144" s="28" t="s">
        <v>1086</v>
      </c>
      <c r="E144" s="113" t="s">
        <v>912</v>
      </c>
      <c r="F144" s="29" t="s">
        <v>1087</v>
      </c>
      <c r="G144" s="114" t="s">
        <v>635</v>
      </c>
      <c r="H144" s="29" t="s">
        <v>1088</v>
      </c>
      <c r="I144" s="114" t="s">
        <v>636</v>
      </c>
      <c r="J144" s="128" t="s">
        <v>1089</v>
      </c>
      <c r="L144" t="str">
        <f t="shared" si="2"/>
        <v>UE-C302, CIRCUITO P3OA-01,03, CABLE 2#12+1#14TAWG-CU THHN, EN TUBO EMT 1/2" Y BANDEJA.</v>
      </c>
    </row>
    <row r="145" spans="3:12" x14ac:dyDescent="0.3">
      <c r="C145" s="83" t="s">
        <v>914</v>
      </c>
      <c r="D145" s="28" t="s">
        <v>1086</v>
      </c>
      <c r="E145" s="116" t="s">
        <v>915</v>
      </c>
      <c r="F145" s="29" t="s">
        <v>1087</v>
      </c>
      <c r="G145" s="115" t="s">
        <v>635</v>
      </c>
      <c r="H145" s="29" t="s">
        <v>1088</v>
      </c>
      <c r="I145" s="115" t="s">
        <v>636</v>
      </c>
      <c r="J145" s="128" t="s">
        <v>1089</v>
      </c>
      <c r="L145" t="str">
        <f t="shared" si="2"/>
        <v>UE-C303, CIRCUITO P3OA-05,07, CABLE 2#12+1#14TAWG-CU THHN, EN TUBO EMT 1/2" Y BANDEJA.</v>
      </c>
    </row>
    <row r="146" spans="3:12" x14ac:dyDescent="0.3">
      <c r="C146" s="83" t="s">
        <v>916</v>
      </c>
      <c r="D146" s="28" t="s">
        <v>1086</v>
      </c>
      <c r="E146" s="116" t="s">
        <v>915</v>
      </c>
      <c r="F146" s="29" t="s">
        <v>1087</v>
      </c>
      <c r="G146" s="115" t="s">
        <v>635</v>
      </c>
      <c r="H146" s="29" t="s">
        <v>1088</v>
      </c>
      <c r="I146" s="115" t="s">
        <v>636</v>
      </c>
      <c r="J146" s="128" t="s">
        <v>1089</v>
      </c>
      <c r="L146" t="str">
        <f t="shared" si="2"/>
        <v>UE-C304, CIRCUITO P3OA-05,07, CABLE 2#12+1#14TAWG-CU THHN, EN TUBO EMT 1/2" Y BANDEJA.</v>
      </c>
    </row>
    <row r="147" spans="3:12" x14ac:dyDescent="0.3">
      <c r="C147" s="83" t="s">
        <v>917</v>
      </c>
      <c r="D147" s="28" t="s">
        <v>1086</v>
      </c>
      <c r="E147" s="84" t="s">
        <v>918</v>
      </c>
      <c r="F147" s="29" t="s">
        <v>1087</v>
      </c>
      <c r="G147" s="83" t="s">
        <v>635</v>
      </c>
      <c r="H147" s="29" t="s">
        <v>1088</v>
      </c>
      <c r="I147" s="83" t="s">
        <v>636</v>
      </c>
      <c r="J147" s="128" t="s">
        <v>1089</v>
      </c>
      <c r="L147" t="str">
        <f t="shared" si="2"/>
        <v>UE-C305, CIRCUITO P3OA-09,11, CABLE 2#12+1#14TAWG-CU THHN, EN TUBO EMT 1/2" Y BANDEJA.</v>
      </c>
    </row>
    <row r="148" spans="3:12" x14ac:dyDescent="0.3">
      <c r="C148" s="83" t="s">
        <v>919</v>
      </c>
      <c r="D148" s="28" t="s">
        <v>1086</v>
      </c>
      <c r="E148" s="117" t="s">
        <v>920</v>
      </c>
      <c r="F148" s="29" t="s">
        <v>1087</v>
      </c>
      <c r="G148" s="118" t="s">
        <v>635</v>
      </c>
      <c r="H148" s="29" t="s">
        <v>1088</v>
      </c>
      <c r="I148" s="118" t="s">
        <v>636</v>
      </c>
      <c r="J148" s="128" t="s">
        <v>1089</v>
      </c>
      <c r="L148" t="str">
        <f t="shared" si="2"/>
        <v>UE-C307, CIRCUITO P3OA-42,44, CABLE 2#12+1#14TAWG-CU THHN, EN TUBO EMT 1/2" Y BANDEJA.</v>
      </c>
    </row>
    <row r="149" spans="3:12" x14ac:dyDescent="0.3">
      <c r="C149" s="83" t="s">
        <v>921</v>
      </c>
      <c r="D149" s="28" t="s">
        <v>1086</v>
      </c>
      <c r="E149" s="117" t="s">
        <v>920</v>
      </c>
      <c r="F149" s="29" t="s">
        <v>1087</v>
      </c>
      <c r="G149" s="118" t="s">
        <v>635</v>
      </c>
      <c r="H149" s="29" t="s">
        <v>1088</v>
      </c>
      <c r="I149" s="118" t="s">
        <v>636</v>
      </c>
      <c r="J149" s="128" t="s">
        <v>1089</v>
      </c>
      <c r="L149" t="str">
        <f t="shared" si="2"/>
        <v>UE-C308, CIRCUITO P3OA-42,44, CABLE 2#12+1#14TAWG-CU THHN, EN TUBO EMT 1/2" Y BANDEJA.</v>
      </c>
    </row>
    <row r="150" spans="3:12" x14ac:dyDescent="0.3">
      <c r="C150" s="83" t="s">
        <v>922</v>
      </c>
      <c r="D150" s="28" t="s">
        <v>1086</v>
      </c>
      <c r="E150" s="117" t="s">
        <v>923</v>
      </c>
      <c r="F150" s="29" t="s">
        <v>1087</v>
      </c>
      <c r="G150" s="118" t="s">
        <v>635</v>
      </c>
      <c r="H150" s="29" t="s">
        <v>1088</v>
      </c>
      <c r="I150" s="118" t="s">
        <v>636</v>
      </c>
      <c r="J150" s="128" t="s">
        <v>1089</v>
      </c>
      <c r="L150" t="str">
        <f t="shared" si="2"/>
        <v>UE-C309, CIRCUITO P3OA-41,43, CABLE 2#12+1#14TAWG-CU THHN, EN TUBO EMT 1/2" Y BANDEJA.</v>
      </c>
    </row>
    <row r="151" spans="3:12" x14ac:dyDescent="0.3">
      <c r="C151" s="83" t="s">
        <v>924</v>
      </c>
      <c r="D151" s="28" t="s">
        <v>1086</v>
      </c>
      <c r="E151" s="117" t="s">
        <v>923</v>
      </c>
      <c r="F151" s="29" t="s">
        <v>1087</v>
      </c>
      <c r="G151" s="118" t="s">
        <v>635</v>
      </c>
      <c r="H151" s="29" t="s">
        <v>1088</v>
      </c>
      <c r="I151" s="118" t="s">
        <v>636</v>
      </c>
      <c r="J151" s="128" t="s">
        <v>1089</v>
      </c>
      <c r="L151" t="str">
        <f t="shared" si="2"/>
        <v>UE-C310, CIRCUITO P3OA-41,43, CABLE 2#12+1#14TAWG-CU THHN, EN TUBO EMT 1/2" Y BANDEJA.</v>
      </c>
    </row>
    <row r="152" spans="3:12" x14ac:dyDescent="0.3">
      <c r="C152" s="83" t="s">
        <v>925</v>
      </c>
      <c r="D152" s="28" t="s">
        <v>1086</v>
      </c>
      <c r="E152" s="84" t="s">
        <v>926</v>
      </c>
      <c r="F152" s="29" t="s">
        <v>1087</v>
      </c>
      <c r="G152" s="83" t="s">
        <v>635</v>
      </c>
      <c r="H152" s="29" t="s">
        <v>1088</v>
      </c>
      <c r="I152" s="83" t="s">
        <v>636</v>
      </c>
      <c r="J152" s="128" t="s">
        <v>1089</v>
      </c>
      <c r="L152" t="str">
        <f t="shared" si="2"/>
        <v>UE-O301, CIRCUITO P3OA-06,08, CABLE 2#12+1#14TAWG-CU THHN, EN TUBO EMT 1/2" Y BANDEJA.</v>
      </c>
    </row>
    <row r="153" spans="3:12" ht="15" thickBot="1" x14ac:dyDescent="0.35">
      <c r="C153" s="85" t="s">
        <v>927</v>
      </c>
      <c r="D153" s="28" t="s">
        <v>1086</v>
      </c>
      <c r="E153" s="84" t="s">
        <v>928</v>
      </c>
      <c r="F153" s="29" t="s">
        <v>1087</v>
      </c>
      <c r="G153" s="83" t="s">
        <v>635</v>
      </c>
      <c r="H153" s="29" t="s">
        <v>1088</v>
      </c>
      <c r="I153" s="83" t="s">
        <v>636</v>
      </c>
      <c r="J153" s="128" t="s">
        <v>1089</v>
      </c>
      <c r="L153" t="str">
        <f t="shared" si="2"/>
        <v>UE-O302, CIRCUITO P3OA-10,12, CABLE 2#12+1#14TAWG-CU THHN, EN TUBO EMT 1/2" Y BANDEJA.</v>
      </c>
    </row>
    <row r="154" spans="3:12" ht="15" thickBot="1" x14ac:dyDescent="0.35">
      <c r="C154" s="86" t="s">
        <v>929</v>
      </c>
      <c r="D154" s="28" t="s">
        <v>1086</v>
      </c>
      <c r="E154" s="114" t="s">
        <v>930</v>
      </c>
      <c r="F154" s="29" t="s">
        <v>1087</v>
      </c>
      <c r="G154" s="114" t="s">
        <v>635</v>
      </c>
      <c r="H154" s="29" t="s">
        <v>1088</v>
      </c>
      <c r="I154" s="115" t="s">
        <v>636</v>
      </c>
      <c r="J154" s="128" t="s">
        <v>1089</v>
      </c>
      <c r="L154" t="str">
        <f t="shared" si="2"/>
        <v>UE-O303, CIRCUITO P3OA-13,15, CABLE 2#12+1#14TAWG-CU THHN, EN TUBO EMT 1/2" Y BANDEJA.</v>
      </c>
    </row>
    <row r="155" spans="3:12" x14ac:dyDescent="0.3">
      <c r="C155" s="83" t="s">
        <v>931</v>
      </c>
      <c r="D155" s="28" t="s">
        <v>1086</v>
      </c>
      <c r="E155" s="114" t="s">
        <v>930</v>
      </c>
      <c r="F155" s="29" t="s">
        <v>1087</v>
      </c>
      <c r="G155" s="114" t="s">
        <v>635</v>
      </c>
      <c r="H155" s="29" t="s">
        <v>1088</v>
      </c>
      <c r="I155" s="115" t="s">
        <v>636</v>
      </c>
      <c r="J155" s="128" t="s">
        <v>1089</v>
      </c>
      <c r="L155" t="str">
        <f t="shared" si="2"/>
        <v>UE-O304, CIRCUITO P3OA-13,15, CABLE 2#12+1#14TAWG-CU THHN, EN TUBO EMT 1/2" Y BANDEJA.</v>
      </c>
    </row>
    <row r="156" spans="3:12" x14ac:dyDescent="0.3">
      <c r="C156" s="83" t="s">
        <v>932</v>
      </c>
      <c r="D156" s="28" t="s">
        <v>1086</v>
      </c>
      <c r="E156" s="83" t="s">
        <v>933</v>
      </c>
      <c r="F156" s="29" t="s">
        <v>1087</v>
      </c>
      <c r="G156" s="83" t="s">
        <v>635</v>
      </c>
      <c r="H156" s="29" t="s">
        <v>1088</v>
      </c>
      <c r="I156" s="83" t="s">
        <v>636</v>
      </c>
      <c r="J156" s="128" t="s">
        <v>1089</v>
      </c>
      <c r="L156" t="str">
        <f t="shared" si="2"/>
        <v>UE-O305, CIRCUITO P3OA-17,19, CABLE 2#12+1#14TAWG-CU THHN, EN TUBO EMT 1/2" Y BANDEJA.</v>
      </c>
    </row>
    <row r="157" spans="3:12" x14ac:dyDescent="0.3">
      <c r="C157" s="83" t="s">
        <v>934</v>
      </c>
      <c r="D157" s="28" t="s">
        <v>1086</v>
      </c>
      <c r="E157" s="83" t="s">
        <v>935</v>
      </c>
      <c r="F157" s="29" t="s">
        <v>1087</v>
      </c>
      <c r="G157" s="83" t="s">
        <v>635</v>
      </c>
      <c r="H157" s="29" t="s">
        <v>1088</v>
      </c>
      <c r="I157" s="83" t="s">
        <v>636</v>
      </c>
      <c r="J157" s="128" t="s">
        <v>1089</v>
      </c>
      <c r="L157" t="str">
        <f t="shared" si="2"/>
        <v>UE-O306, CIRCUITO P3OA-21,23, CABLE 2#12+1#14TAWG-CU THHN, EN TUBO EMT 1/2" Y BANDEJA.</v>
      </c>
    </row>
    <row r="158" spans="3:12" x14ac:dyDescent="0.3">
      <c r="C158" s="83" t="s">
        <v>936</v>
      </c>
      <c r="D158" s="28" t="s">
        <v>1086</v>
      </c>
      <c r="E158" s="83" t="s">
        <v>937</v>
      </c>
      <c r="F158" s="29" t="s">
        <v>1087</v>
      </c>
      <c r="G158" s="83" t="s">
        <v>635</v>
      </c>
      <c r="H158" s="29" t="s">
        <v>1088</v>
      </c>
      <c r="I158" s="83" t="s">
        <v>636</v>
      </c>
      <c r="J158" s="128" t="s">
        <v>1089</v>
      </c>
      <c r="L158" t="str">
        <f t="shared" si="2"/>
        <v>UE-O307, CIRCUITO P3OA-14,16, CABLE 2#12+1#14TAWG-CU THHN, EN TUBO EMT 1/2" Y BANDEJA.</v>
      </c>
    </row>
    <row r="159" spans="3:12" x14ac:dyDescent="0.3">
      <c r="C159" s="83" t="s">
        <v>938</v>
      </c>
      <c r="D159" s="28" t="s">
        <v>1086</v>
      </c>
      <c r="E159" s="83" t="s">
        <v>939</v>
      </c>
      <c r="F159" s="29" t="s">
        <v>1087</v>
      </c>
      <c r="G159" s="83" t="s">
        <v>635</v>
      </c>
      <c r="H159" s="29" t="s">
        <v>1088</v>
      </c>
      <c r="I159" s="83" t="s">
        <v>636</v>
      </c>
      <c r="J159" s="128" t="s">
        <v>1089</v>
      </c>
      <c r="L159" t="str">
        <f t="shared" si="2"/>
        <v>UE-O308, CIRCUITO P3OA-18,20, CABLE 2#12+1#14TAWG-CU THHN, EN TUBO EMT 1/2" Y BANDEJA.</v>
      </c>
    </row>
    <row r="160" spans="3:12" x14ac:dyDescent="0.3">
      <c r="C160" s="83" t="s">
        <v>940</v>
      </c>
      <c r="D160" s="28" t="s">
        <v>1086</v>
      </c>
      <c r="E160" s="83" t="s">
        <v>941</v>
      </c>
      <c r="F160" s="29" t="s">
        <v>1087</v>
      </c>
      <c r="G160" s="83" t="s">
        <v>635</v>
      </c>
      <c r="H160" s="29" t="s">
        <v>1088</v>
      </c>
      <c r="I160" s="83" t="s">
        <v>636</v>
      </c>
      <c r="J160" s="128" t="s">
        <v>1089</v>
      </c>
      <c r="L160" t="str">
        <f t="shared" si="2"/>
        <v>UE-O309, CIRCUITO P3OA-22,24, CABLE 2#12+1#14TAWG-CU THHN, EN TUBO EMT 1/2" Y BANDEJA.</v>
      </c>
    </row>
    <row r="161" spans="3:12" x14ac:dyDescent="0.3">
      <c r="C161" s="83" t="s">
        <v>942</v>
      </c>
      <c r="D161" s="28" t="s">
        <v>1086</v>
      </c>
      <c r="E161" s="83" t="s">
        <v>943</v>
      </c>
      <c r="F161" s="29" t="s">
        <v>1087</v>
      </c>
      <c r="G161" s="83" t="s">
        <v>635</v>
      </c>
      <c r="H161" s="29" t="s">
        <v>1088</v>
      </c>
      <c r="I161" s="83" t="s">
        <v>636</v>
      </c>
      <c r="J161" s="128" t="s">
        <v>1089</v>
      </c>
      <c r="L161" t="str">
        <f t="shared" si="2"/>
        <v>UE-O310, CIRCUITO P3OA-25,27, CABLE 2#12+1#14TAWG-CU THHN, EN TUBO EMT 1/2" Y BANDEJA.</v>
      </c>
    </row>
    <row r="162" spans="3:12" x14ac:dyDescent="0.3">
      <c r="C162" s="83" t="s">
        <v>944</v>
      </c>
      <c r="D162" s="28" t="s">
        <v>1086</v>
      </c>
      <c r="E162" s="83" t="s">
        <v>945</v>
      </c>
      <c r="F162" s="29" t="s">
        <v>1087</v>
      </c>
      <c r="G162" s="83" t="s">
        <v>635</v>
      </c>
      <c r="H162" s="29" t="s">
        <v>1088</v>
      </c>
      <c r="I162" s="83" t="s">
        <v>636</v>
      </c>
      <c r="J162" s="128" t="s">
        <v>1089</v>
      </c>
      <c r="L162" t="str">
        <f t="shared" si="2"/>
        <v>UE-O311, CIRCUITO P3OA-29,31, CABLE 2#12+1#14TAWG-CU THHN, EN TUBO EMT 1/2" Y BANDEJA.</v>
      </c>
    </row>
    <row r="163" spans="3:12" x14ac:dyDescent="0.3">
      <c r="C163" s="83" t="s">
        <v>946</v>
      </c>
      <c r="D163" s="28" t="s">
        <v>1086</v>
      </c>
      <c r="E163" s="83" t="s">
        <v>947</v>
      </c>
      <c r="F163" s="29" t="s">
        <v>1087</v>
      </c>
      <c r="G163" s="83" t="s">
        <v>635</v>
      </c>
      <c r="H163" s="29" t="s">
        <v>1088</v>
      </c>
      <c r="I163" s="83" t="s">
        <v>636</v>
      </c>
      <c r="J163" s="128" t="s">
        <v>1089</v>
      </c>
      <c r="L163" t="str">
        <f t="shared" si="2"/>
        <v>UE-O312, CIRCUITO P3OA-33,35, CABLE 2#12+1#14TAWG-CU THHN, EN TUBO EMT 1/2" Y BANDEJA.</v>
      </c>
    </row>
    <row r="164" spans="3:12" x14ac:dyDescent="0.3">
      <c r="C164" s="83" t="s">
        <v>948</v>
      </c>
      <c r="D164" s="28" t="s">
        <v>1086</v>
      </c>
      <c r="E164" s="83" t="s">
        <v>949</v>
      </c>
      <c r="F164" s="29" t="s">
        <v>1087</v>
      </c>
      <c r="G164" s="83" t="s">
        <v>635</v>
      </c>
      <c r="H164" s="29" t="s">
        <v>1088</v>
      </c>
      <c r="I164" s="83" t="s">
        <v>636</v>
      </c>
      <c r="J164" s="128" t="s">
        <v>1089</v>
      </c>
      <c r="L164" t="str">
        <f t="shared" si="2"/>
        <v>UE-O313, CIRCUITO P3OA-26,28, CABLE 2#12+1#14TAWG-CU THHN, EN TUBO EMT 1/2" Y BANDEJA.</v>
      </c>
    </row>
    <row r="165" spans="3:12" x14ac:dyDescent="0.3">
      <c r="C165" s="83" t="s">
        <v>950</v>
      </c>
      <c r="D165" s="28" t="s">
        <v>1086</v>
      </c>
      <c r="E165" s="83" t="s">
        <v>951</v>
      </c>
      <c r="F165" s="29" t="s">
        <v>1087</v>
      </c>
      <c r="G165" s="83" t="s">
        <v>635</v>
      </c>
      <c r="H165" s="29" t="s">
        <v>1088</v>
      </c>
      <c r="I165" s="83" t="s">
        <v>636</v>
      </c>
      <c r="J165" s="128" t="s">
        <v>1089</v>
      </c>
      <c r="L165" t="str">
        <f t="shared" si="2"/>
        <v>UE-C314, CIRCUITO P3OA-30,32, CABLE 2#12+1#14TAWG-CU THHN, EN TUBO EMT 1/2" Y BANDEJA.</v>
      </c>
    </row>
    <row r="166" spans="3:12" x14ac:dyDescent="0.3">
      <c r="C166" s="83" t="s">
        <v>952</v>
      </c>
      <c r="D166" s="28" t="s">
        <v>1086</v>
      </c>
      <c r="E166" s="83" t="s">
        <v>953</v>
      </c>
      <c r="F166" s="29" t="s">
        <v>1087</v>
      </c>
      <c r="G166" s="83" t="s">
        <v>635</v>
      </c>
      <c r="H166" s="29" t="s">
        <v>1088</v>
      </c>
      <c r="I166" s="83" t="s">
        <v>636</v>
      </c>
      <c r="J166" s="128" t="s">
        <v>1089</v>
      </c>
      <c r="L166" t="str">
        <f t="shared" si="2"/>
        <v>UE-C315, CIRCUITO P3OA-34,36, CABLE 2#12+1#14TAWG-CU THHN, EN TUBO EMT 1/2" Y BANDEJA.</v>
      </c>
    </row>
    <row r="167" spans="3:12" ht="15" thickBot="1" x14ac:dyDescent="0.35">
      <c r="C167" s="85" t="s">
        <v>954</v>
      </c>
      <c r="D167" s="28" t="s">
        <v>1086</v>
      </c>
      <c r="E167" s="83" t="s">
        <v>955</v>
      </c>
      <c r="F167" s="29" t="s">
        <v>1087</v>
      </c>
      <c r="G167" s="83" t="s">
        <v>635</v>
      </c>
      <c r="H167" s="29" t="s">
        <v>1088</v>
      </c>
      <c r="I167" s="83" t="s">
        <v>636</v>
      </c>
      <c r="J167" s="128" t="s">
        <v>1089</v>
      </c>
      <c r="L167" t="str">
        <f t="shared" si="2"/>
        <v>UE-C316, CIRCUITO P3OA-37,39, CABLE 2#12+1#14TAWG-CU THHN, EN TUBO EMT 1/2" Y BANDEJA.</v>
      </c>
    </row>
    <row r="168" spans="3:12" x14ac:dyDescent="0.3">
      <c r="C168" s="77" t="s">
        <v>956</v>
      </c>
      <c r="D168" s="28" t="s">
        <v>1086</v>
      </c>
      <c r="E168" s="88" t="s">
        <v>957</v>
      </c>
      <c r="F168" s="29" t="s">
        <v>1087</v>
      </c>
      <c r="G168" s="83" t="s">
        <v>635</v>
      </c>
      <c r="H168" s="29" t="s">
        <v>1088</v>
      </c>
      <c r="I168" s="83" t="s">
        <v>636</v>
      </c>
      <c r="J168" s="128" t="s">
        <v>1089</v>
      </c>
      <c r="L168" t="str">
        <f t="shared" si="2"/>
        <v>UE-C317, CIRCUITO P3OA-38,40, CABLE 2#12+1#14TAWG-CU THHN, EN TUBO EMT 1/2" Y BANDEJA.</v>
      </c>
    </row>
    <row r="169" spans="3:12" x14ac:dyDescent="0.3">
      <c r="C169" s="5" t="s">
        <v>958</v>
      </c>
      <c r="D169" s="28" t="s">
        <v>1086</v>
      </c>
      <c r="E169" s="5" t="s">
        <v>959</v>
      </c>
      <c r="F169" s="29" t="s">
        <v>1087</v>
      </c>
      <c r="G169" s="5" t="s">
        <v>635</v>
      </c>
      <c r="H169" s="29" t="s">
        <v>1088</v>
      </c>
      <c r="I169" s="5" t="s">
        <v>636</v>
      </c>
      <c r="J169" s="128" t="s">
        <v>1089</v>
      </c>
      <c r="L169" t="str">
        <f t="shared" si="2"/>
        <v>UE-L301, CIRCUITO P3L7-02,04, CABLE 2#12+1#14TAWG-CU THHN, EN TUBO EMT 1/2" Y BANDEJA.</v>
      </c>
    </row>
    <row r="170" spans="3:12" x14ac:dyDescent="0.3">
      <c r="C170" s="74" t="s">
        <v>960</v>
      </c>
      <c r="D170" s="28" t="s">
        <v>1086</v>
      </c>
      <c r="E170" s="5" t="s">
        <v>961</v>
      </c>
      <c r="F170" s="29" t="s">
        <v>1087</v>
      </c>
      <c r="G170" s="5" t="s">
        <v>635</v>
      </c>
      <c r="H170" s="29" t="s">
        <v>1088</v>
      </c>
      <c r="I170" s="5" t="s">
        <v>636</v>
      </c>
      <c r="J170" s="128" t="s">
        <v>1089</v>
      </c>
      <c r="L170" t="str">
        <f t="shared" si="2"/>
        <v>UE-L302, CIRCUITO P3L8-02,04, CABLE 2#12+1#14TAWG-CU THHN, EN TUBO EMT 1/2" Y BANDEJA.</v>
      </c>
    </row>
    <row r="171" spans="3:12" ht="15" thickBot="1" x14ac:dyDescent="0.35">
      <c r="C171" s="81" t="s">
        <v>962</v>
      </c>
      <c r="D171" s="28" t="s">
        <v>1086</v>
      </c>
      <c r="E171" s="75" t="s">
        <v>963</v>
      </c>
      <c r="F171" s="29" t="s">
        <v>1087</v>
      </c>
      <c r="G171" s="5" t="s">
        <v>635</v>
      </c>
      <c r="H171" s="29" t="s">
        <v>1088</v>
      </c>
      <c r="I171" s="5" t="s">
        <v>636</v>
      </c>
      <c r="J171" s="128" t="s">
        <v>1089</v>
      </c>
      <c r="L171" t="str">
        <f t="shared" si="2"/>
        <v>UE-L303, CIRCUITO P3L10-02,04, CABLE 2#12+1#14TAWG-CU THHN, EN TUBO EMT 1/2" Y BANDEJA.</v>
      </c>
    </row>
    <row r="172" spans="3:12" x14ac:dyDescent="0.3">
      <c r="C172" s="77" t="s">
        <v>964</v>
      </c>
      <c r="D172" s="28" t="s">
        <v>1086</v>
      </c>
      <c r="E172" s="80" t="s">
        <v>965</v>
      </c>
      <c r="F172" s="29" t="s">
        <v>1087</v>
      </c>
      <c r="G172" s="77" t="s">
        <v>635</v>
      </c>
      <c r="H172" s="29" t="s">
        <v>1088</v>
      </c>
      <c r="I172" s="77" t="s">
        <v>636</v>
      </c>
      <c r="J172" s="128" t="s">
        <v>1089</v>
      </c>
      <c r="L172" t="str">
        <f t="shared" si="2"/>
        <v>UE-C320, CIRCUITO P3LVIP-02,04, CABLE 2#12+1#14TAWG-CU THHN, EN TUBO EMT 1/2" Y BANDEJA.</v>
      </c>
    </row>
    <row r="173" spans="3:12" x14ac:dyDescent="0.3">
      <c r="C173" s="5" t="s">
        <v>966</v>
      </c>
      <c r="D173" s="28" t="s">
        <v>1086</v>
      </c>
      <c r="E173" s="81" t="s">
        <v>967</v>
      </c>
      <c r="F173" s="29" t="s">
        <v>1087</v>
      </c>
      <c r="G173" s="81" t="s">
        <v>635</v>
      </c>
      <c r="H173" s="29" t="s">
        <v>1088</v>
      </c>
      <c r="I173" s="81" t="s">
        <v>636</v>
      </c>
      <c r="J173" s="128" t="s">
        <v>1089</v>
      </c>
      <c r="L173" t="str">
        <f t="shared" si="2"/>
        <v>UE-C321, CIRCUITO P3LVIP-06,08, CABLE 2#12+1#14TAWG-CU THHN, EN TUBO EMT 1/2" Y BANDEJA.</v>
      </c>
    </row>
    <row r="174" spans="3:12" x14ac:dyDescent="0.3">
      <c r="C174" s="90" t="s">
        <v>968</v>
      </c>
      <c r="D174" s="28" t="s">
        <v>1086</v>
      </c>
      <c r="E174" s="90" t="s">
        <v>969</v>
      </c>
      <c r="F174" s="29" t="s">
        <v>1087</v>
      </c>
      <c r="G174" s="92" t="s">
        <v>635</v>
      </c>
      <c r="H174" s="29" t="s">
        <v>1088</v>
      </c>
      <c r="I174" s="92" t="s">
        <v>636</v>
      </c>
      <c r="J174" s="128" t="s">
        <v>1089</v>
      </c>
      <c r="L174" t="str">
        <f t="shared" si="2"/>
        <v>UE-C322, CIRCUITO P3BH-01,03, CABLE 2#12+1#14TAWG-CU THHN, EN TUBO EMT 1/2" Y BANDEJA.</v>
      </c>
    </row>
    <row r="175" spans="3:12" x14ac:dyDescent="0.3">
      <c r="C175" s="92" t="s">
        <v>970</v>
      </c>
      <c r="D175" s="28" t="s">
        <v>1086</v>
      </c>
      <c r="E175" s="91" t="s">
        <v>971</v>
      </c>
      <c r="F175" s="29" t="s">
        <v>1087</v>
      </c>
      <c r="G175" s="91" t="s">
        <v>635</v>
      </c>
      <c r="H175" s="29" t="s">
        <v>1088</v>
      </c>
      <c r="I175" s="91" t="s">
        <v>636</v>
      </c>
      <c r="J175" s="128" t="s">
        <v>1089</v>
      </c>
      <c r="L175" t="str">
        <f t="shared" si="2"/>
        <v>UE-C323, CIRCUITO P3BH-05,07, CABLE 2#12+1#14TAWG-CU THHN, EN TUBO EMT 1/2" Y BANDEJA.</v>
      </c>
    </row>
    <row r="176" spans="3:12" x14ac:dyDescent="0.3">
      <c r="C176" s="92" t="s">
        <v>972</v>
      </c>
      <c r="D176" s="28" t="s">
        <v>1086</v>
      </c>
      <c r="E176" s="93" t="s">
        <v>973</v>
      </c>
      <c r="F176" s="29" t="s">
        <v>1087</v>
      </c>
      <c r="G176" s="91" t="s">
        <v>635</v>
      </c>
      <c r="H176" s="29" t="s">
        <v>1088</v>
      </c>
      <c r="I176" s="91" t="s">
        <v>636</v>
      </c>
      <c r="J176" s="128" t="s">
        <v>1089</v>
      </c>
      <c r="L176" t="str">
        <f t="shared" si="2"/>
        <v>UE-C324, CIRCUITO P3BH-09,11, CABLE 2#12+1#14TAWG-CU THHN, EN TUBO EMT 1/2" Y BANDEJA.</v>
      </c>
    </row>
    <row r="177" spans="3:12" x14ac:dyDescent="0.3">
      <c r="C177" s="92" t="s">
        <v>974</v>
      </c>
      <c r="D177" s="28" t="s">
        <v>1086</v>
      </c>
      <c r="E177" s="12" t="s">
        <v>975</v>
      </c>
      <c r="F177" s="29" t="s">
        <v>1087</v>
      </c>
      <c r="G177" s="5" t="s">
        <v>635</v>
      </c>
      <c r="H177" s="29" t="s">
        <v>1088</v>
      </c>
      <c r="I177" s="5" t="s">
        <v>636</v>
      </c>
      <c r="J177" s="128" t="s">
        <v>1089</v>
      </c>
      <c r="L177" t="str">
        <f t="shared" si="2"/>
        <v>UE-C325, CIRCUITO P3L6-02,04, CABLE 2#12+1#14TAWG-CU THHN, EN TUBO EMT 1/2" Y BANDEJA.</v>
      </c>
    </row>
    <row r="178" spans="3:12" ht="15" thickBot="1" x14ac:dyDescent="0.35">
      <c r="C178" s="92" t="s">
        <v>976</v>
      </c>
      <c r="D178" s="28" t="s">
        <v>1086</v>
      </c>
      <c r="E178" s="12" t="s">
        <v>973</v>
      </c>
      <c r="F178" s="29" t="s">
        <v>1087</v>
      </c>
      <c r="G178" s="5" t="s">
        <v>635</v>
      </c>
      <c r="H178" s="29" t="s">
        <v>1088</v>
      </c>
      <c r="I178" s="5" t="s">
        <v>636</v>
      </c>
      <c r="J178" s="128" t="s">
        <v>1089</v>
      </c>
      <c r="L178" t="str">
        <f t="shared" si="2"/>
        <v>UE-C326, CIRCUITO P3BH-09,11, CABLE 2#12+1#14TAWG-CU THHN, EN TUBO EMT 1/2" Y BANDEJA.</v>
      </c>
    </row>
    <row r="179" spans="3:12" x14ac:dyDescent="0.3">
      <c r="C179" s="95" t="s">
        <v>977</v>
      </c>
      <c r="D179" s="28" t="s">
        <v>1086</v>
      </c>
      <c r="E179" s="96" t="s">
        <v>978</v>
      </c>
      <c r="F179" s="29" t="s">
        <v>1087</v>
      </c>
      <c r="G179" s="78" t="s">
        <v>635</v>
      </c>
      <c r="H179" s="29" t="s">
        <v>1088</v>
      </c>
      <c r="I179" s="78" t="s">
        <v>636</v>
      </c>
      <c r="J179" s="128" t="s">
        <v>1089</v>
      </c>
      <c r="L179" t="str">
        <f t="shared" si="2"/>
        <v>UE-L306, CIRCUITO P3L2-02,04, CABLE 2#12+1#14TAWG-CU THHN, EN TUBO EMT 1/2" Y BANDEJA.</v>
      </c>
    </row>
    <row r="180" spans="3:12" x14ac:dyDescent="0.3">
      <c r="C180" s="92" t="s">
        <v>979</v>
      </c>
      <c r="D180" s="28" t="s">
        <v>1086</v>
      </c>
      <c r="E180" s="97" t="s">
        <v>980</v>
      </c>
      <c r="F180" s="29" t="s">
        <v>1087</v>
      </c>
      <c r="G180" s="94" t="s">
        <v>635</v>
      </c>
      <c r="H180" s="29" t="s">
        <v>1088</v>
      </c>
      <c r="I180" s="94" t="s">
        <v>636</v>
      </c>
      <c r="J180" s="128" t="s">
        <v>1089</v>
      </c>
      <c r="L180" t="str">
        <f t="shared" si="2"/>
        <v>UE-L307, CIRCUITO P3L3-02,04, CABLE 2#12+1#14TAWG-CU THHN, EN TUBO EMT 1/2" Y BANDEJA.</v>
      </c>
    </row>
    <row r="181" spans="3:12" x14ac:dyDescent="0.3">
      <c r="C181" s="92" t="s">
        <v>981</v>
      </c>
      <c r="D181" s="28" t="s">
        <v>1086</v>
      </c>
      <c r="E181" s="97" t="s">
        <v>982</v>
      </c>
      <c r="F181" s="29" t="s">
        <v>1087</v>
      </c>
      <c r="G181" s="94" t="s">
        <v>635</v>
      </c>
      <c r="H181" s="29" t="s">
        <v>1088</v>
      </c>
      <c r="I181" s="94" t="s">
        <v>636</v>
      </c>
      <c r="J181" s="128" t="s">
        <v>1089</v>
      </c>
      <c r="L181" t="str">
        <f t="shared" si="2"/>
        <v>UE-L308, CIRCUITO P3L4-02,04, CABLE 2#12+1#14TAWG-CU THHN, EN TUBO EMT 1/2" Y BANDEJA.</v>
      </c>
    </row>
    <row r="182" spans="3:12" ht="15" thickBot="1" x14ac:dyDescent="0.35">
      <c r="C182" s="98" t="s">
        <v>983</v>
      </c>
      <c r="D182" s="28" t="s">
        <v>1086</v>
      </c>
      <c r="E182" s="99" t="s">
        <v>984</v>
      </c>
      <c r="F182" s="29" t="s">
        <v>1087</v>
      </c>
      <c r="G182" s="76" t="s">
        <v>635</v>
      </c>
      <c r="H182" s="29" t="s">
        <v>1088</v>
      </c>
      <c r="I182" s="76" t="s">
        <v>636</v>
      </c>
      <c r="J182" s="128" t="s">
        <v>1089</v>
      </c>
      <c r="L182" t="str">
        <f t="shared" si="2"/>
        <v>UE-L309, CIRCUITO P3L5-02,04, CABLE 2#12+1#14TAWG-CU THHN, EN TUBO EMT 1/2" Y BANDEJA.</v>
      </c>
    </row>
    <row r="183" spans="3:12" x14ac:dyDescent="0.3">
      <c r="C183" s="100" t="s">
        <v>985</v>
      </c>
      <c r="D183" s="28" t="s">
        <v>1086</v>
      </c>
      <c r="E183" s="101" t="s">
        <v>986</v>
      </c>
      <c r="F183" s="29" t="s">
        <v>1087</v>
      </c>
      <c r="G183" s="102" t="s">
        <v>635</v>
      </c>
      <c r="H183" s="29" t="s">
        <v>1088</v>
      </c>
      <c r="I183" s="102" t="s">
        <v>636</v>
      </c>
      <c r="J183" s="128" t="s">
        <v>1089</v>
      </c>
      <c r="L183" t="str">
        <f t="shared" si="2"/>
        <v>UE-C330, CIRCUITO P3BH-02,04, CABLE 2#12+1#14TAWG-CU THHN, EN TUBO EMT 1/2" Y BANDEJA.</v>
      </c>
    </row>
    <row r="184" spans="3:12" x14ac:dyDescent="0.3">
      <c r="C184" s="92" t="s">
        <v>987</v>
      </c>
      <c r="D184" s="28" t="s">
        <v>1086</v>
      </c>
      <c r="E184" s="93" t="s">
        <v>988</v>
      </c>
      <c r="F184" s="29" t="s">
        <v>1087</v>
      </c>
      <c r="G184" s="119" t="s">
        <v>635</v>
      </c>
      <c r="H184" s="29" t="s">
        <v>1088</v>
      </c>
      <c r="I184" s="119" t="s">
        <v>636</v>
      </c>
      <c r="J184" s="128" t="s">
        <v>1089</v>
      </c>
      <c r="L184" t="str">
        <f t="shared" si="2"/>
        <v>UE-C331, CIRCUITO P3BH-06,08, CABLE 2#12+1#14TAWG-CU THHN, EN TUBO EMT 1/2" Y BANDEJA.</v>
      </c>
    </row>
    <row r="185" spans="3:12" x14ac:dyDescent="0.3">
      <c r="C185" s="92" t="s">
        <v>989</v>
      </c>
      <c r="D185" s="28" t="s">
        <v>1086</v>
      </c>
      <c r="E185" s="93" t="s">
        <v>988</v>
      </c>
      <c r="F185" s="29" t="s">
        <v>1087</v>
      </c>
      <c r="G185" s="119" t="s">
        <v>635</v>
      </c>
      <c r="H185" s="29" t="s">
        <v>1088</v>
      </c>
      <c r="I185" s="119" t="s">
        <v>636</v>
      </c>
      <c r="J185" s="128" t="s">
        <v>1089</v>
      </c>
      <c r="L185" t="str">
        <f t="shared" si="2"/>
        <v>UE-C332, CIRCUITO P3BH-06,08, CABLE 2#12+1#14TAWG-CU THHN, EN TUBO EMT 1/2" Y BANDEJA.</v>
      </c>
    </row>
    <row r="186" spans="3:12" x14ac:dyDescent="0.3">
      <c r="C186" s="92" t="s">
        <v>990</v>
      </c>
      <c r="D186" s="28" t="s">
        <v>1086</v>
      </c>
      <c r="E186" s="93" t="s">
        <v>988</v>
      </c>
      <c r="F186" s="29" t="s">
        <v>1087</v>
      </c>
      <c r="G186" s="119" t="s">
        <v>635</v>
      </c>
      <c r="H186" s="29" t="s">
        <v>1088</v>
      </c>
      <c r="I186" s="119" t="s">
        <v>636</v>
      </c>
      <c r="J186" s="128" t="s">
        <v>1089</v>
      </c>
      <c r="L186" t="str">
        <f t="shared" si="2"/>
        <v>UE-C333, CIRCUITO P3BH-06,08, CABLE 2#12+1#14TAWG-CU THHN, EN TUBO EMT 1/2" Y BANDEJA.</v>
      </c>
    </row>
    <row r="187" spans="3:12" x14ac:dyDescent="0.3">
      <c r="C187" s="92" t="s">
        <v>991</v>
      </c>
      <c r="D187" s="28" t="s">
        <v>1086</v>
      </c>
      <c r="E187" s="93" t="s">
        <v>988</v>
      </c>
      <c r="F187" s="29" t="s">
        <v>1087</v>
      </c>
      <c r="G187" s="119" t="s">
        <v>635</v>
      </c>
      <c r="H187" s="29" t="s">
        <v>1088</v>
      </c>
      <c r="I187" s="119" t="s">
        <v>636</v>
      </c>
      <c r="J187" s="128" t="s">
        <v>1089</v>
      </c>
      <c r="L187" t="str">
        <f t="shared" si="2"/>
        <v>UE-C334, CIRCUITO P3BH-06,08, CABLE 2#12+1#14TAWG-CU THHN, EN TUBO EMT 1/2" Y BANDEJA.</v>
      </c>
    </row>
    <row r="188" spans="3:12" x14ac:dyDescent="0.3">
      <c r="C188" s="92" t="s">
        <v>992</v>
      </c>
      <c r="D188" s="28" t="s">
        <v>1086</v>
      </c>
      <c r="E188" s="93" t="s">
        <v>988</v>
      </c>
      <c r="F188" s="29" t="s">
        <v>1087</v>
      </c>
      <c r="G188" s="119" t="s">
        <v>635</v>
      </c>
      <c r="H188" s="29" t="s">
        <v>1088</v>
      </c>
      <c r="I188" s="119" t="s">
        <v>636</v>
      </c>
      <c r="J188" s="128" t="s">
        <v>1089</v>
      </c>
      <c r="L188" t="str">
        <f t="shared" si="2"/>
        <v>UE-C335, CIRCUITO P3BH-06,08, CABLE 2#12+1#14TAWG-CU THHN, EN TUBO EMT 1/2" Y BANDEJA.</v>
      </c>
    </row>
    <row r="189" spans="3:12" x14ac:dyDescent="0.3">
      <c r="C189" s="92" t="s">
        <v>993</v>
      </c>
      <c r="D189" s="28" t="s">
        <v>1086</v>
      </c>
      <c r="E189" s="93" t="s">
        <v>988</v>
      </c>
      <c r="F189" s="29" t="s">
        <v>1087</v>
      </c>
      <c r="G189" s="119" t="s">
        <v>635</v>
      </c>
      <c r="H189" s="29" t="s">
        <v>1088</v>
      </c>
      <c r="I189" s="119" t="s">
        <v>636</v>
      </c>
      <c r="J189" s="128" t="s">
        <v>1089</v>
      </c>
      <c r="L189" t="str">
        <f t="shared" si="2"/>
        <v>UE-C336, CIRCUITO P3BH-06,08, CABLE 2#12+1#14TAWG-CU THHN, EN TUBO EMT 1/2" Y BANDEJA.</v>
      </c>
    </row>
    <row r="190" spans="3:12" x14ac:dyDescent="0.3">
      <c r="C190" s="92" t="s">
        <v>994</v>
      </c>
      <c r="D190" s="28" t="s">
        <v>1086</v>
      </c>
      <c r="E190" s="120" t="s">
        <v>995</v>
      </c>
      <c r="F190" s="29" t="s">
        <v>1087</v>
      </c>
      <c r="G190" s="121" t="s">
        <v>635</v>
      </c>
      <c r="H190" s="29" t="s">
        <v>1088</v>
      </c>
      <c r="I190" s="121" t="s">
        <v>636</v>
      </c>
      <c r="J190" s="128" t="s">
        <v>1089</v>
      </c>
      <c r="L190" t="str">
        <f t="shared" si="2"/>
        <v>UE-C337, CIRCUITO P3BH-10,12, CABLE 2#12+1#14TAWG-CU THHN, EN TUBO EMT 1/2" Y BANDEJA.</v>
      </c>
    </row>
    <row r="191" spans="3:12" x14ac:dyDescent="0.3">
      <c r="C191" s="92" t="s">
        <v>996</v>
      </c>
      <c r="D191" s="28" t="s">
        <v>1086</v>
      </c>
      <c r="E191" s="120" t="s">
        <v>995</v>
      </c>
      <c r="F191" s="29" t="s">
        <v>1087</v>
      </c>
      <c r="G191" s="121" t="s">
        <v>635</v>
      </c>
      <c r="H191" s="29" t="s">
        <v>1088</v>
      </c>
      <c r="I191" s="121" t="s">
        <v>636</v>
      </c>
      <c r="J191" s="128" t="s">
        <v>1089</v>
      </c>
      <c r="L191" t="str">
        <f t="shared" si="2"/>
        <v>UE-C338, CIRCUITO P3BH-10,12, CABLE 2#12+1#14TAWG-CU THHN, EN TUBO EMT 1/2" Y BANDEJA.</v>
      </c>
    </row>
    <row r="192" spans="3:12" ht="15" thickBot="1" x14ac:dyDescent="0.35">
      <c r="C192" s="98" t="s">
        <v>997</v>
      </c>
      <c r="D192" s="28" t="s">
        <v>1086</v>
      </c>
      <c r="E192" s="120" t="s">
        <v>995</v>
      </c>
      <c r="F192" s="29" t="s">
        <v>1087</v>
      </c>
      <c r="G192" s="121" t="s">
        <v>635</v>
      </c>
      <c r="H192" s="29" t="s">
        <v>1088</v>
      </c>
      <c r="I192" s="121" t="s">
        <v>636</v>
      </c>
      <c r="J192" s="128" t="s">
        <v>1089</v>
      </c>
      <c r="L192" t="str">
        <f t="shared" si="2"/>
        <v>UE-C339, CIRCUITO P3BH-10,12, CABLE 2#12+1#14TAWG-CU THHN, EN TUBO EMT 1/2" Y BANDEJA.</v>
      </c>
    </row>
    <row r="193" spans="3:12" x14ac:dyDescent="0.3">
      <c r="C193" s="100" t="s">
        <v>998</v>
      </c>
      <c r="D193" s="28" t="s">
        <v>1086</v>
      </c>
      <c r="E193" s="103" t="s">
        <v>999</v>
      </c>
      <c r="F193" s="29" t="s">
        <v>1087</v>
      </c>
      <c r="G193" s="103" t="s">
        <v>635</v>
      </c>
      <c r="H193" s="29" t="s">
        <v>1088</v>
      </c>
      <c r="I193" s="103" t="s">
        <v>636</v>
      </c>
      <c r="J193" s="128" t="s">
        <v>1089</v>
      </c>
      <c r="L193" t="str">
        <f t="shared" si="2"/>
        <v>UE-C340, CIRCUITO P3AH-14,16, CABLE 2#12+1#14TAWG-CU THHN, EN TUBO EMT 1/2" Y BANDEJA.</v>
      </c>
    </row>
    <row r="194" spans="3:12" x14ac:dyDescent="0.3">
      <c r="C194" s="92" t="s">
        <v>1000</v>
      </c>
      <c r="D194" s="28" t="s">
        <v>1086</v>
      </c>
      <c r="E194" s="105" t="s">
        <v>1001</v>
      </c>
      <c r="F194" s="29" t="s">
        <v>1087</v>
      </c>
      <c r="G194" s="104" t="s">
        <v>635</v>
      </c>
      <c r="H194" s="29" t="s">
        <v>1088</v>
      </c>
      <c r="I194" s="104" t="s">
        <v>636</v>
      </c>
      <c r="J194" s="128" t="s">
        <v>1089</v>
      </c>
      <c r="L194" t="str">
        <f t="shared" si="2"/>
        <v>UE-C341, CIRCUITO P3AH-18,20, CABLE 2#12+1#14TAWG-CU THHN, EN TUBO EMT 1/2" Y BANDEJA.</v>
      </c>
    </row>
    <row r="195" spans="3:12" x14ac:dyDescent="0.3">
      <c r="C195" s="92" t="s">
        <v>1002</v>
      </c>
      <c r="D195" s="28" t="s">
        <v>1086</v>
      </c>
      <c r="E195" s="105" t="s">
        <v>1003</v>
      </c>
      <c r="F195" s="29" t="s">
        <v>1087</v>
      </c>
      <c r="G195" s="104" t="s">
        <v>635</v>
      </c>
      <c r="H195" s="29" t="s">
        <v>1088</v>
      </c>
      <c r="I195" s="104" t="s">
        <v>636</v>
      </c>
      <c r="J195" s="128" t="s">
        <v>1089</v>
      </c>
      <c r="L195" t="str">
        <f t="shared" si="2"/>
        <v>UE-C342, CIRCUITO P3AH-22,24, CABLE 2#12+1#14TAWG-CU THHN, EN TUBO EMT 1/2" Y BANDEJA.</v>
      </c>
    </row>
    <row r="196" spans="3:12" x14ac:dyDescent="0.3">
      <c r="C196" s="92" t="s">
        <v>1004</v>
      </c>
      <c r="D196" s="28" t="s">
        <v>1086</v>
      </c>
      <c r="E196" s="105" t="s">
        <v>1005</v>
      </c>
      <c r="F196" s="29" t="s">
        <v>1087</v>
      </c>
      <c r="G196" s="104" t="s">
        <v>635</v>
      </c>
      <c r="H196" s="29" t="s">
        <v>1088</v>
      </c>
      <c r="I196" s="104" t="s">
        <v>636</v>
      </c>
      <c r="J196" s="128" t="s">
        <v>1089</v>
      </c>
      <c r="L196" t="str">
        <f t="shared" si="2"/>
        <v>UE-C343, CIRCUITO P3AH-25,27, CABLE 2#12+1#14TAWG-CU THHN, EN TUBO EMT 1/2" Y BANDEJA.</v>
      </c>
    </row>
    <row r="197" spans="3:12" x14ac:dyDescent="0.3">
      <c r="C197" s="92" t="s">
        <v>1006</v>
      </c>
      <c r="D197" s="28" t="s">
        <v>1086</v>
      </c>
      <c r="E197" s="105" t="s">
        <v>1007</v>
      </c>
      <c r="F197" s="29" t="s">
        <v>1087</v>
      </c>
      <c r="G197" s="104" t="s">
        <v>635</v>
      </c>
      <c r="H197" s="29" t="s">
        <v>1088</v>
      </c>
      <c r="I197" s="104" t="s">
        <v>636</v>
      </c>
      <c r="J197" s="128" t="s">
        <v>1089</v>
      </c>
      <c r="L197" t="str">
        <f t="shared" si="2"/>
        <v>UE-C345, CIRCUITO P3AH-33,35, CABLE 2#12+1#14TAWG-CU THHN, EN TUBO EMT 1/2" Y BANDEJA.</v>
      </c>
    </row>
    <row r="198" spans="3:12" x14ac:dyDescent="0.3">
      <c r="C198" s="92" t="s">
        <v>1008</v>
      </c>
      <c r="D198" s="28" t="s">
        <v>1086</v>
      </c>
      <c r="E198" s="105" t="s">
        <v>1009</v>
      </c>
      <c r="F198" s="29" t="s">
        <v>1087</v>
      </c>
      <c r="G198" s="104" t="s">
        <v>635</v>
      </c>
      <c r="H198" s="29" t="s">
        <v>1088</v>
      </c>
      <c r="I198" s="104" t="s">
        <v>636</v>
      </c>
      <c r="J198" s="128" t="s">
        <v>1089</v>
      </c>
      <c r="L198" t="str">
        <f t="shared" ref="L198:L246" si="3">CONCATENATE(C198,D198,E198,F198,G198,H198,I198,J198)</f>
        <v>UE-C344, CIRCUITO P3AH-29,31, CABLE 2#12+1#14TAWG-CU THHN, EN TUBO EMT 1/2" Y BANDEJA.</v>
      </c>
    </row>
    <row r="199" spans="3:12" x14ac:dyDescent="0.3">
      <c r="C199" s="92" t="s">
        <v>1010</v>
      </c>
      <c r="D199" s="28" t="s">
        <v>1086</v>
      </c>
      <c r="E199" s="106" t="s">
        <v>1011</v>
      </c>
      <c r="F199" s="29" t="s">
        <v>1087</v>
      </c>
      <c r="G199" s="106" t="s">
        <v>635</v>
      </c>
      <c r="H199" s="29" t="s">
        <v>1088</v>
      </c>
      <c r="I199" s="106" t="s">
        <v>636</v>
      </c>
      <c r="J199" s="128" t="s">
        <v>1089</v>
      </c>
      <c r="L199" t="str">
        <f t="shared" si="3"/>
        <v>UE-C346, CIRCUITO P3CH-25,27, CABLE 2#12+1#14TAWG-CU THHN, EN TUBO EMT 1/2" Y BANDEJA.</v>
      </c>
    </row>
    <row r="200" spans="3:12" x14ac:dyDescent="0.3">
      <c r="C200" s="92" t="s">
        <v>1012</v>
      </c>
      <c r="D200" s="28" t="s">
        <v>1086</v>
      </c>
      <c r="E200" s="106" t="s">
        <v>1013</v>
      </c>
      <c r="F200" s="29" t="s">
        <v>1087</v>
      </c>
      <c r="G200" s="106" t="s">
        <v>635</v>
      </c>
      <c r="H200" s="29" t="s">
        <v>1088</v>
      </c>
      <c r="I200" s="106" t="s">
        <v>636</v>
      </c>
      <c r="J200" s="128" t="s">
        <v>1089</v>
      </c>
      <c r="L200" t="str">
        <f t="shared" si="3"/>
        <v>UE-C347, CIRCUITO P3CH-29,31, CABLE 2#12+1#14TAWG-CU THHN, EN TUBO EMT 1/2" Y BANDEJA.</v>
      </c>
    </row>
    <row r="201" spans="3:12" x14ac:dyDescent="0.3">
      <c r="C201" s="92" t="s">
        <v>1014</v>
      </c>
      <c r="D201" s="28" t="s">
        <v>1086</v>
      </c>
      <c r="E201" s="106" t="s">
        <v>1015</v>
      </c>
      <c r="F201" s="29" t="s">
        <v>1087</v>
      </c>
      <c r="G201" s="106" t="s">
        <v>635</v>
      </c>
      <c r="H201" s="29" t="s">
        <v>1088</v>
      </c>
      <c r="I201" s="106" t="s">
        <v>636</v>
      </c>
      <c r="J201" s="128" t="s">
        <v>1089</v>
      </c>
      <c r="L201" t="str">
        <f t="shared" si="3"/>
        <v>UE-C348, CIRCUITO P3CH-33,35, CABLE 2#12+1#14TAWG-CU THHN, EN TUBO EMT 1/2" Y BANDEJA.</v>
      </c>
    </row>
    <row r="202" spans="3:12" x14ac:dyDescent="0.3">
      <c r="C202" s="92" t="s">
        <v>1016</v>
      </c>
      <c r="D202" s="28" t="s">
        <v>1086</v>
      </c>
      <c r="E202" s="106" t="s">
        <v>1017</v>
      </c>
      <c r="F202" s="29" t="s">
        <v>1087</v>
      </c>
      <c r="G202" s="106" t="s">
        <v>635</v>
      </c>
      <c r="H202" s="29" t="s">
        <v>1088</v>
      </c>
      <c r="I202" s="106" t="s">
        <v>636</v>
      </c>
      <c r="J202" s="128" t="s">
        <v>1089</v>
      </c>
      <c r="L202" t="str">
        <f t="shared" si="3"/>
        <v>UE-C349, CIRCUITO P3CH-26,28, CABLE 2#12+1#14TAWG-CU THHN, EN TUBO EMT 1/2" Y BANDEJA.</v>
      </c>
    </row>
    <row r="203" spans="3:12" ht="15" thickBot="1" x14ac:dyDescent="0.35">
      <c r="C203" s="92" t="s">
        <v>1018</v>
      </c>
      <c r="D203" s="28" t="s">
        <v>1086</v>
      </c>
      <c r="E203" s="107" t="s">
        <v>1019</v>
      </c>
      <c r="F203" s="29" t="s">
        <v>1087</v>
      </c>
      <c r="G203" s="107" t="s">
        <v>635</v>
      </c>
      <c r="H203" s="29" t="s">
        <v>1088</v>
      </c>
      <c r="I203" s="107" t="s">
        <v>636</v>
      </c>
      <c r="J203" s="128" t="s">
        <v>1089</v>
      </c>
      <c r="L203" t="str">
        <f t="shared" si="3"/>
        <v>UE-C350, CIRCUITO P3CH-30,32, CABLE 2#12+1#14TAWG-CU THHN, EN TUBO EMT 1/2" Y BANDEJA.</v>
      </c>
    </row>
    <row r="204" spans="3:12" x14ac:dyDescent="0.3">
      <c r="C204" s="108" t="s">
        <v>1020</v>
      </c>
      <c r="D204" s="28" t="s">
        <v>1086</v>
      </c>
      <c r="E204" s="122" t="s">
        <v>1021</v>
      </c>
      <c r="F204" s="29" t="s">
        <v>1087</v>
      </c>
      <c r="G204" s="122" t="s">
        <v>1022</v>
      </c>
      <c r="H204" s="29" t="s">
        <v>1088</v>
      </c>
      <c r="I204" s="122" t="s">
        <v>1023</v>
      </c>
      <c r="J204" s="128" t="s">
        <v>1089</v>
      </c>
      <c r="L204" t="str">
        <f t="shared" si="3"/>
        <v>UE-A301, CIRCUITO P3CH-01,03, CABLE 2#10+1#10TAWG-CU THHN, EN TUBO EMT 3/4" Y BANDEJA.</v>
      </c>
    </row>
    <row r="205" spans="3:12" x14ac:dyDescent="0.3">
      <c r="C205" s="109" t="s">
        <v>1024</v>
      </c>
      <c r="D205" s="28" t="s">
        <v>1086</v>
      </c>
      <c r="E205" s="122" t="s">
        <v>1021</v>
      </c>
      <c r="F205" s="29" t="s">
        <v>1087</v>
      </c>
      <c r="G205" s="122" t="s">
        <v>635</v>
      </c>
      <c r="H205" s="29" t="s">
        <v>1088</v>
      </c>
      <c r="I205" s="122" t="s">
        <v>636</v>
      </c>
      <c r="J205" s="128" t="s">
        <v>1089</v>
      </c>
      <c r="L205" t="str">
        <f t="shared" si="3"/>
        <v>UE-A302, CIRCUITO P3CH-01,03, CABLE 2#12+1#14TAWG-CU THHN, EN TUBO EMT 1/2" Y BANDEJA.</v>
      </c>
    </row>
    <row r="206" spans="3:12" x14ac:dyDescent="0.3">
      <c r="C206" s="109" t="s">
        <v>1025</v>
      </c>
      <c r="D206" s="28" t="s">
        <v>1086</v>
      </c>
      <c r="E206" s="122" t="s">
        <v>1026</v>
      </c>
      <c r="F206" s="29" t="s">
        <v>1087</v>
      </c>
      <c r="G206" s="122" t="s">
        <v>1022</v>
      </c>
      <c r="H206" s="29" t="s">
        <v>1088</v>
      </c>
      <c r="I206" s="122" t="s">
        <v>1023</v>
      </c>
      <c r="J206" s="128" t="s">
        <v>1089</v>
      </c>
      <c r="L206" t="str">
        <f t="shared" si="3"/>
        <v>UE-A303, CIRCUITO P3CH-05,07, CABLE 2#10+1#10TAWG-CU THHN, EN TUBO EMT 3/4" Y BANDEJA.</v>
      </c>
    </row>
    <row r="207" spans="3:12" x14ac:dyDescent="0.3">
      <c r="C207" s="109" t="s">
        <v>1027</v>
      </c>
      <c r="D207" s="28" t="s">
        <v>1086</v>
      </c>
      <c r="E207" s="122" t="s">
        <v>1026</v>
      </c>
      <c r="F207" s="29" t="s">
        <v>1087</v>
      </c>
      <c r="G207" s="122" t="s">
        <v>635</v>
      </c>
      <c r="H207" s="29" t="s">
        <v>1088</v>
      </c>
      <c r="I207" s="122" t="s">
        <v>636</v>
      </c>
      <c r="J207" s="128" t="s">
        <v>1089</v>
      </c>
      <c r="L207" t="str">
        <f t="shared" si="3"/>
        <v>UE-A304, CIRCUITO P3CH-05,07, CABLE 2#12+1#14TAWG-CU THHN, EN TUBO EMT 1/2" Y BANDEJA.</v>
      </c>
    </row>
    <row r="208" spans="3:12" x14ac:dyDescent="0.3">
      <c r="C208" s="109" t="s">
        <v>1028</v>
      </c>
      <c r="D208" s="28" t="s">
        <v>1086</v>
      </c>
      <c r="E208" s="123" t="s">
        <v>1029</v>
      </c>
      <c r="F208" s="29" t="s">
        <v>1087</v>
      </c>
      <c r="G208" s="122" t="s">
        <v>1022</v>
      </c>
      <c r="H208" s="29" t="s">
        <v>1088</v>
      </c>
      <c r="I208" s="122" t="s">
        <v>1023</v>
      </c>
      <c r="J208" s="128" t="s">
        <v>1089</v>
      </c>
      <c r="L208" t="str">
        <f t="shared" si="3"/>
        <v>UE-A305, CIRCUITO P3CH-09,11, CABLE 2#10+1#10TAWG-CU THHN, EN TUBO EMT 3/4" Y BANDEJA.</v>
      </c>
    </row>
    <row r="209" spans="3:12" ht="15" thickBot="1" x14ac:dyDescent="0.35">
      <c r="C209" s="110" t="s">
        <v>1030</v>
      </c>
      <c r="D209" s="28" t="s">
        <v>1086</v>
      </c>
      <c r="E209" s="123" t="s">
        <v>1029</v>
      </c>
      <c r="F209" s="29" t="s">
        <v>1087</v>
      </c>
      <c r="G209" s="122" t="s">
        <v>635</v>
      </c>
      <c r="H209" s="29" t="s">
        <v>1088</v>
      </c>
      <c r="I209" s="122" t="s">
        <v>636</v>
      </c>
      <c r="J209" s="128" t="s">
        <v>1089</v>
      </c>
      <c r="L209" t="str">
        <f t="shared" si="3"/>
        <v>UE-A306, CIRCUITO P3CH-09,11, CABLE 2#12+1#14TAWG-CU THHN, EN TUBO EMT 1/2" Y BANDEJA.</v>
      </c>
    </row>
    <row r="210" spans="3:12" x14ac:dyDescent="0.3">
      <c r="C210" s="108" t="s">
        <v>1031</v>
      </c>
      <c r="D210" s="28" t="s">
        <v>1086</v>
      </c>
      <c r="E210" s="124" t="s">
        <v>1032</v>
      </c>
      <c r="F210" s="29" t="s">
        <v>1087</v>
      </c>
      <c r="G210" s="122" t="s">
        <v>1022</v>
      </c>
      <c r="H210" s="29" t="s">
        <v>1088</v>
      </c>
      <c r="I210" s="122" t="s">
        <v>1023</v>
      </c>
      <c r="J210" s="128" t="s">
        <v>1089</v>
      </c>
      <c r="L210" t="str">
        <f t="shared" si="3"/>
        <v>UE-A307, CIRCUITO P3CH-02,04, CABLE 2#10+1#10TAWG-CU THHN, EN TUBO EMT 3/4" Y BANDEJA.</v>
      </c>
    </row>
    <row r="211" spans="3:12" x14ac:dyDescent="0.3">
      <c r="C211" s="109" t="s">
        <v>1033</v>
      </c>
      <c r="D211" s="28" t="s">
        <v>1086</v>
      </c>
      <c r="E211" s="124" t="s">
        <v>1032</v>
      </c>
      <c r="F211" s="29" t="s">
        <v>1087</v>
      </c>
      <c r="G211" s="122" t="s">
        <v>635</v>
      </c>
      <c r="H211" s="29" t="s">
        <v>1088</v>
      </c>
      <c r="I211" s="122" t="s">
        <v>636</v>
      </c>
      <c r="J211" s="128" t="s">
        <v>1089</v>
      </c>
      <c r="L211" t="str">
        <f t="shared" si="3"/>
        <v>UE-A308, CIRCUITO P3CH-02,04, CABLE 2#12+1#14TAWG-CU THHN, EN TUBO EMT 1/2" Y BANDEJA.</v>
      </c>
    </row>
    <row r="212" spans="3:12" x14ac:dyDescent="0.3">
      <c r="C212" s="109" t="s">
        <v>1034</v>
      </c>
      <c r="D212" s="28" t="s">
        <v>1086</v>
      </c>
      <c r="E212" s="122" t="s">
        <v>1035</v>
      </c>
      <c r="F212" s="29" t="s">
        <v>1087</v>
      </c>
      <c r="G212" s="122" t="s">
        <v>1022</v>
      </c>
      <c r="H212" s="29" t="s">
        <v>1088</v>
      </c>
      <c r="I212" s="122" t="s">
        <v>1023</v>
      </c>
      <c r="J212" s="128" t="s">
        <v>1089</v>
      </c>
      <c r="L212" t="str">
        <f t="shared" si="3"/>
        <v>UE-A309, CIRCUITO P3CH-06,08, CABLE 2#10+1#10TAWG-CU THHN, EN TUBO EMT 3/4" Y BANDEJA.</v>
      </c>
    </row>
    <row r="213" spans="3:12" x14ac:dyDescent="0.3">
      <c r="C213" s="109" t="s">
        <v>1036</v>
      </c>
      <c r="D213" s="28" t="s">
        <v>1086</v>
      </c>
      <c r="E213" s="122" t="s">
        <v>1035</v>
      </c>
      <c r="F213" s="29" t="s">
        <v>1087</v>
      </c>
      <c r="G213" s="122" t="s">
        <v>635</v>
      </c>
      <c r="H213" s="29" t="s">
        <v>1088</v>
      </c>
      <c r="I213" s="122" t="s">
        <v>636</v>
      </c>
      <c r="J213" s="128" t="s">
        <v>1089</v>
      </c>
      <c r="L213" t="str">
        <f t="shared" si="3"/>
        <v>UE-A310, CIRCUITO P3CH-06,08, CABLE 2#12+1#14TAWG-CU THHN, EN TUBO EMT 1/2" Y BANDEJA.</v>
      </c>
    </row>
    <row r="214" spans="3:12" x14ac:dyDescent="0.3">
      <c r="C214" s="109" t="s">
        <v>1037</v>
      </c>
      <c r="D214" s="28" t="s">
        <v>1086</v>
      </c>
      <c r="E214" s="123" t="s">
        <v>1038</v>
      </c>
      <c r="F214" s="29" t="s">
        <v>1087</v>
      </c>
      <c r="G214" s="122" t="s">
        <v>1022</v>
      </c>
      <c r="H214" s="29" t="s">
        <v>1088</v>
      </c>
      <c r="I214" s="122" t="s">
        <v>1023</v>
      </c>
      <c r="J214" s="128" t="s">
        <v>1089</v>
      </c>
      <c r="L214" t="str">
        <f t="shared" si="3"/>
        <v>UE-A311, CIRCUITO P3CH-10,12, CABLE 2#10+1#10TAWG-CU THHN, EN TUBO EMT 3/4" Y BANDEJA.</v>
      </c>
    </row>
    <row r="215" spans="3:12" ht="15" thickBot="1" x14ac:dyDescent="0.35">
      <c r="C215" s="110" t="s">
        <v>1039</v>
      </c>
      <c r="D215" s="28" t="s">
        <v>1086</v>
      </c>
      <c r="E215" s="123" t="s">
        <v>1038</v>
      </c>
      <c r="F215" s="29" t="s">
        <v>1087</v>
      </c>
      <c r="G215" s="122" t="s">
        <v>635</v>
      </c>
      <c r="H215" s="29" t="s">
        <v>1088</v>
      </c>
      <c r="I215" s="122" t="s">
        <v>636</v>
      </c>
      <c r="J215" s="128" t="s">
        <v>1089</v>
      </c>
      <c r="L215" t="str">
        <f t="shared" si="3"/>
        <v>UE-A312, CIRCUITO P3CH-10,12, CABLE 2#12+1#14TAWG-CU THHN, EN TUBO EMT 1/2" Y BANDEJA.</v>
      </c>
    </row>
    <row r="216" spans="3:12" x14ac:dyDescent="0.3">
      <c r="C216" s="108" t="s">
        <v>1040</v>
      </c>
      <c r="D216" s="28" t="s">
        <v>1086</v>
      </c>
      <c r="E216" s="122" t="s">
        <v>1041</v>
      </c>
      <c r="F216" s="29" t="s">
        <v>1087</v>
      </c>
      <c r="G216" s="122" t="s">
        <v>1022</v>
      </c>
      <c r="H216" s="29" t="s">
        <v>1088</v>
      </c>
      <c r="I216" s="122" t="s">
        <v>1023</v>
      </c>
      <c r="J216" s="128" t="s">
        <v>1089</v>
      </c>
      <c r="L216" t="str">
        <f t="shared" si="3"/>
        <v>UE-A313, CIRCUITO P3CH-13,15, CABLE 2#10+1#10TAWG-CU THHN, EN TUBO EMT 3/4" Y BANDEJA.</v>
      </c>
    </row>
    <row r="217" spans="3:12" x14ac:dyDescent="0.3">
      <c r="C217" s="109" t="s">
        <v>1042</v>
      </c>
      <c r="D217" s="28" t="s">
        <v>1086</v>
      </c>
      <c r="E217" s="122" t="s">
        <v>1041</v>
      </c>
      <c r="F217" s="29" t="s">
        <v>1087</v>
      </c>
      <c r="G217" s="122" t="s">
        <v>635</v>
      </c>
      <c r="H217" s="29" t="s">
        <v>1088</v>
      </c>
      <c r="I217" s="122" t="s">
        <v>636</v>
      </c>
      <c r="J217" s="128" t="s">
        <v>1089</v>
      </c>
      <c r="L217" t="str">
        <f t="shared" si="3"/>
        <v>UE-A314, CIRCUITO P3CH-13,15, CABLE 2#12+1#14TAWG-CU THHN, EN TUBO EMT 1/2" Y BANDEJA.</v>
      </c>
    </row>
    <row r="218" spans="3:12" x14ac:dyDescent="0.3">
      <c r="C218" s="109" t="s">
        <v>1043</v>
      </c>
      <c r="D218" s="28" t="s">
        <v>1086</v>
      </c>
      <c r="E218" s="123" t="s">
        <v>1044</v>
      </c>
      <c r="F218" s="29" t="s">
        <v>1087</v>
      </c>
      <c r="G218" s="122" t="s">
        <v>1022</v>
      </c>
      <c r="H218" s="29" t="s">
        <v>1088</v>
      </c>
      <c r="I218" s="122" t="s">
        <v>1023</v>
      </c>
      <c r="J218" s="128" t="s">
        <v>1089</v>
      </c>
      <c r="L218" t="str">
        <f t="shared" si="3"/>
        <v>UE-A315, CIRCUITO P3CH-17,19, CABLE 2#10+1#10TAWG-CU THHN, EN TUBO EMT 3/4" Y BANDEJA.</v>
      </c>
    </row>
    <row r="219" spans="3:12" ht="15" thickBot="1" x14ac:dyDescent="0.35">
      <c r="C219" s="110" t="s">
        <v>1045</v>
      </c>
      <c r="D219" s="28" t="s">
        <v>1086</v>
      </c>
      <c r="E219" s="123" t="s">
        <v>1044</v>
      </c>
      <c r="F219" s="29" t="s">
        <v>1087</v>
      </c>
      <c r="G219" s="122" t="s">
        <v>635</v>
      </c>
      <c r="H219" s="29" t="s">
        <v>1088</v>
      </c>
      <c r="I219" s="122" t="s">
        <v>636</v>
      </c>
      <c r="J219" s="128" t="s">
        <v>1089</v>
      </c>
      <c r="L219" t="str">
        <f t="shared" si="3"/>
        <v>UE-A316, CIRCUITO P3CH-17,19, CABLE 2#12+1#14TAWG-CU THHN, EN TUBO EMT 1/2" Y BANDEJA.</v>
      </c>
    </row>
    <row r="220" spans="3:12" x14ac:dyDescent="0.3">
      <c r="C220" s="108" t="s">
        <v>1046</v>
      </c>
      <c r="D220" s="28" t="s">
        <v>1086</v>
      </c>
      <c r="E220" s="122" t="s">
        <v>1047</v>
      </c>
      <c r="F220" s="29" t="s">
        <v>1087</v>
      </c>
      <c r="G220" s="122" t="s">
        <v>1022</v>
      </c>
      <c r="H220" s="29" t="s">
        <v>1088</v>
      </c>
      <c r="I220" s="122" t="s">
        <v>1023</v>
      </c>
      <c r="J220" s="128" t="s">
        <v>1089</v>
      </c>
      <c r="L220" t="str">
        <f t="shared" si="3"/>
        <v>UE-A317, CIRCUITO P3CH-21,23, CABLE 2#10+1#10TAWG-CU THHN, EN TUBO EMT 3/4" Y BANDEJA.</v>
      </c>
    </row>
    <row r="221" spans="3:12" x14ac:dyDescent="0.3">
      <c r="C221" s="109" t="s">
        <v>1048</v>
      </c>
      <c r="D221" s="28" t="s">
        <v>1086</v>
      </c>
      <c r="E221" s="122" t="s">
        <v>1047</v>
      </c>
      <c r="F221" s="29" t="s">
        <v>1087</v>
      </c>
      <c r="G221" s="122" t="s">
        <v>635</v>
      </c>
      <c r="H221" s="29" t="s">
        <v>1088</v>
      </c>
      <c r="I221" s="122" t="s">
        <v>636</v>
      </c>
      <c r="J221" s="128" t="s">
        <v>1089</v>
      </c>
      <c r="L221" t="str">
        <f t="shared" si="3"/>
        <v>UE-A318, CIRCUITO P3CH-21,23, CABLE 2#12+1#14TAWG-CU THHN, EN TUBO EMT 1/2" Y BANDEJA.</v>
      </c>
    </row>
    <row r="222" spans="3:12" ht="15" thickBot="1" x14ac:dyDescent="0.35">
      <c r="C222" s="110" t="s">
        <v>1049</v>
      </c>
      <c r="D222" s="28" t="s">
        <v>1086</v>
      </c>
      <c r="E222" s="110" t="s">
        <v>1050</v>
      </c>
      <c r="F222" s="29" t="s">
        <v>1087</v>
      </c>
      <c r="G222" s="110" t="s">
        <v>635</v>
      </c>
      <c r="H222" s="29" t="s">
        <v>1088</v>
      </c>
      <c r="I222" s="111" t="s">
        <v>636</v>
      </c>
      <c r="J222" s="128" t="s">
        <v>1089</v>
      </c>
      <c r="L222" t="str">
        <f t="shared" si="3"/>
        <v>UE-A319, CIRCUITO P3CH-34,36, CABLE 2#12+1#14TAWG-CU THHN, EN TUBO EMT 1/2" Y BANDEJA.</v>
      </c>
    </row>
    <row r="223" spans="3:12" x14ac:dyDescent="0.3">
      <c r="C223" s="108" t="s">
        <v>1051</v>
      </c>
      <c r="D223" s="28" t="s">
        <v>1086</v>
      </c>
      <c r="E223" s="125" t="s">
        <v>1052</v>
      </c>
      <c r="F223" s="29" t="s">
        <v>1087</v>
      </c>
      <c r="G223" s="122" t="s">
        <v>1022</v>
      </c>
      <c r="H223" s="29" t="s">
        <v>1088</v>
      </c>
      <c r="I223" s="122" t="s">
        <v>1023</v>
      </c>
      <c r="J223" s="128" t="s">
        <v>1089</v>
      </c>
      <c r="L223" t="str">
        <f t="shared" si="3"/>
        <v>UE-A322, CIRCUITO P3CH-37,39, CABLE 2#10+1#10TAWG-CU THHN, EN TUBO EMT 3/4" Y BANDEJA.</v>
      </c>
    </row>
    <row r="224" spans="3:12" x14ac:dyDescent="0.3">
      <c r="C224" s="109" t="s">
        <v>1053</v>
      </c>
      <c r="D224" s="28" t="s">
        <v>1086</v>
      </c>
      <c r="E224" s="125" t="s">
        <v>1052</v>
      </c>
      <c r="F224" s="29" t="s">
        <v>1087</v>
      </c>
      <c r="G224" s="122" t="s">
        <v>635</v>
      </c>
      <c r="H224" s="29" t="s">
        <v>1088</v>
      </c>
      <c r="I224" s="122" t="s">
        <v>636</v>
      </c>
      <c r="J224" s="128" t="s">
        <v>1089</v>
      </c>
      <c r="L224" t="str">
        <f t="shared" si="3"/>
        <v>UE-A323, CIRCUITO P3CH-37,39, CABLE 2#12+1#14TAWG-CU THHN, EN TUBO EMT 1/2" Y BANDEJA.</v>
      </c>
    </row>
    <row r="225" spans="3:12" x14ac:dyDescent="0.3">
      <c r="C225" s="109" t="s">
        <v>1054</v>
      </c>
      <c r="D225" s="28" t="s">
        <v>1086</v>
      </c>
      <c r="E225" s="126" t="s">
        <v>1055</v>
      </c>
      <c r="F225" s="29" t="s">
        <v>1087</v>
      </c>
      <c r="G225" s="122" t="s">
        <v>1022</v>
      </c>
      <c r="H225" s="29" t="s">
        <v>1088</v>
      </c>
      <c r="I225" s="122" t="s">
        <v>1023</v>
      </c>
      <c r="J225" s="128" t="s">
        <v>1089</v>
      </c>
      <c r="L225" t="str">
        <f t="shared" si="3"/>
        <v>UE-A324, CIRCUITO P3CH-38,40, CABLE 2#10+1#10TAWG-CU THHN, EN TUBO EMT 3/4" Y BANDEJA.</v>
      </c>
    </row>
    <row r="226" spans="3:12" ht="15" thickBot="1" x14ac:dyDescent="0.35">
      <c r="C226" s="110" t="s">
        <v>1056</v>
      </c>
      <c r="D226" s="28" t="s">
        <v>1086</v>
      </c>
      <c r="E226" s="126" t="s">
        <v>1055</v>
      </c>
      <c r="F226" s="29" t="s">
        <v>1087</v>
      </c>
      <c r="G226" s="122" t="s">
        <v>635</v>
      </c>
      <c r="H226" s="29" t="s">
        <v>1088</v>
      </c>
      <c r="I226" s="122" t="s">
        <v>636</v>
      </c>
      <c r="J226" s="128" t="s">
        <v>1089</v>
      </c>
      <c r="L226" t="str">
        <f t="shared" si="3"/>
        <v>UE-A325, CIRCUITO P3CH-38,40, CABLE 2#12+1#14TAWG-CU THHN, EN TUBO EMT 1/2" Y BANDEJA.</v>
      </c>
    </row>
    <row r="227" spans="3:12" x14ac:dyDescent="0.3">
      <c r="C227" s="82" t="s">
        <v>1057</v>
      </c>
      <c r="D227" s="28" t="s">
        <v>1086</v>
      </c>
      <c r="E227" s="127" t="s">
        <v>1058</v>
      </c>
      <c r="F227" s="29" t="s">
        <v>1087</v>
      </c>
      <c r="G227" s="122" t="s">
        <v>1022</v>
      </c>
      <c r="H227" s="29" t="s">
        <v>1088</v>
      </c>
      <c r="I227" s="122" t="s">
        <v>1023</v>
      </c>
      <c r="J227" s="128" t="s">
        <v>1089</v>
      </c>
      <c r="L227" t="str">
        <f t="shared" si="3"/>
        <v>UE-B301, CIRCUITO P3AH-01,03, CABLE 2#10+1#10TAWG-CU THHN, EN TUBO EMT 3/4" Y BANDEJA.</v>
      </c>
    </row>
    <row r="228" spans="3:12" x14ac:dyDescent="0.3">
      <c r="C228" s="83" t="s">
        <v>1059</v>
      </c>
      <c r="D228" s="28" t="s">
        <v>1086</v>
      </c>
      <c r="E228" s="127" t="s">
        <v>1058</v>
      </c>
      <c r="F228" s="29" t="s">
        <v>1087</v>
      </c>
      <c r="G228" s="122" t="s">
        <v>635</v>
      </c>
      <c r="H228" s="29" t="s">
        <v>1088</v>
      </c>
      <c r="I228" s="122" t="s">
        <v>636</v>
      </c>
      <c r="J228" s="128" t="s">
        <v>1089</v>
      </c>
      <c r="L228" t="str">
        <f t="shared" si="3"/>
        <v>UE-B302, CIRCUITO P3AH-01,03, CABLE 2#12+1#14TAWG-CU THHN, EN TUBO EMT 1/2" Y BANDEJA.</v>
      </c>
    </row>
    <row r="229" spans="3:12" x14ac:dyDescent="0.3">
      <c r="C229" s="83" t="s">
        <v>1060</v>
      </c>
      <c r="D229" s="28" t="s">
        <v>1086</v>
      </c>
      <c r="E229" s="127" t="s">
        <v>1061</v>
      </c>
      <c r="F229" s="29" t="s">
        <v>1087</v>
      </c>
      <c r="G229" s="122" t="s">
        <v>1022</v>
      </c>
      <c r="H229" s="29" t="s">
        <v>1088</v>
      </c>
      <c r="I229" s="122" t="s">
        <v>1023</v>
      </c>
      <c r="J229" s="128" t="s">
        <v>1089</v>
      </c>
      <c r="L229" t="str">
        <f t="shared" si="3"/>
        <v>UE-B303, CIRCUITO P3AH-05,07, CABLE 2#10+1#10TAWG-CU THHN, EN TUBO EMT 3/4" Y BANDEJA.</v>
      </c>
    </row>
    <row r="230" spans="3:12" ht="15" thickBot="1" x14ac:dyDescent="0.35">
      <c r="C230" s="85" t="s">
        <v>1062</v>
      </c>
      <c r="D230" s="28" t="s">
        <v>1086</v>
      </c>
      <c r="E230" s="127" t="s">
        <v>1061</v>
      </c>
      <c r="F230" s="29" t="s">
        <v>1087</v>
      </c>
      <c r="G230" s="122" t="s">
        <v>635</v>
      </c>
      <c r="H230" s="29" t="s">
        <v>1088</v>
      </c>
      <c r="I230" s="122" t="s">
        <v>636</v>
      </c>
      <c r="J230" s="128" t="s">
        <v>1089</v>
      </c>
      <c r="L230" t="str">
        <f t="shared" si="3"/>
        <v>UE-B304, CIRCUITO P3AH-05,07, CABLE 2#12+1#14TAWG-CU THHN, EN TUBO EMT 1/2" Y BANDEJA.</v>
      </c>
    </row>
    <row r="231" spans="3:12" ht="15" thickBot="1" x14ac:dyDescent="0.35">
      <c r="C231" s="82" t="s">
        <v>1063</v>
      </c>
      <c r="D231" s="28" t="s">
        <v>1086</v>
      </c>
      <c r="E231" s="112" t="s">
        <v>1064</v>
      </c>
      <c r="F231" s="29" t="s">
        <v>1087</v>
      </c>
      <c r="G231" s="112" t="s">
        <v>1022</v>
      </c>
      <c r="H231" s="29" t="s">
        <v>1088</v>
      </c>
      <c r="I231" s="112" t="s">
        <v>1023</v>
      </c>
      <c r="J231" s="128" t="s">
        <v>1089</v>
      </c>
      <c r="L231" t="str">
        <f t="shared" si="3"/>
        <v>UE-B305, CIRCUITO P3AH-09,11, CABLE 2#10+1#10TAWG-CU THHN, EN TUBO EMT 3/4" Y BANDEJA.</v>
      </c>
    </row>
    <row r="232" spans="3:12" x14ac:dyDescent="0.3">
      <c r="C232" s="82" t="s">
        <v>1068</v>
      </c>
      <c r="D232" s="28" t="s">
        <v>1086</v>
      </c>
      <c r="E232" s="112" t="s">
        <v>1064</v>
      </c>
      <c r="F232" s="29" t="s">
        <v>1087</v>
      </c>
      <c r="G232" s="122" t="s">
        <v>635</v>
      </c>
      <c r="H232" s="29" t="s">
        <v>1088</v>
      </c>
      <c r="I232" s="122" t="s">
        <v>636</v>
      </c>
      <c r="J232" s="128" t="s">
        <v>1089</v>
      </c>
      <c r="L232" t="str">
        <f t="shared" si="3"/>
        <v>UE-B310, CIRCUITO P3AH-09,11, CABLE 2#12+1#14TAWG-CU THHN, EN TUBO EMT 1/2" Y BANDEJA.</v>
      </c>
    </row>
    <row r="233" spans="3:12" x14ac:dyDescent="0.3">
      <c r="C233" s="83" t="s">
        <v>1065</v>
      </c>
      <c r="D233" s="28" t="s">
        <v>1086</v>
      </c>
      <c r="E233" s="127" t="s">
        <v>1066</v>
      </c>
      <c r="F233" s="29" t="s">
        <v>1087</v>
      </c>
      <c r="G233" s="122" t="s">
        <v>1022</v>
      </c>
      <c r="H233" s="29" t="s">
        <v>1088</v>
      </c>
      <c r="I233" s="122" t="s">
        <v>1023</v>
      </c>
      <c r="J233" s="128" t="s">
        <v>1089</v>
      </c>
      <c r="L233" t="str">
        <f t="shared" si="3"/>
        <v>UE-B306, CIRCUITO P3AH-02,04, CABLE 2#10+1#10TAWG-CU THHN, EN TUBO EMT 3/4" Y BANDEJA.</v>
      </c>
    </row>
    <row r="234" spans="3:12" ht="15" thickBot="1" x14ac:dyDescent="0.35">
      <c r="C234" s="85" t="s">
        <v>1067</v>
      </c>
      <c r="D234" s="28" t="s">
        <v>1086</v>
      </c>
      <c r="E234" s="127" t="s">
        <v>1066</v>
      </c>
      <c r="F234" s="29" t="s">
        <v>1087</v>
      </c>
      <c r="G234" s="122" t="s">
        <v>635</v>
      </c>
      <c r="H234" s="29" t="s">
        <v>1088</v>
      </c>
      <c r="I234" s="122" t="s">
        <v>636</v>
      </c>
      <c r="J234" s="128" t="s">
        <v>1089</v>
      </c>
      <c r="L234" t="str">
        <f t="shared" si="3"/>
        <v>UE-B307, CIRCUITO P3AH-02,04, CABLE 2#12+1#14TAWG-CU THHN, EN TUBO EMT 1/2" Y BANDEJA.</v>
      </c>
    </row>
    <row r="235" spans="3:12" x14ac:dyDescent="0.3">
      <c r="C235" s="83" t="s">
        <v>1069</v>
      </c>
      <c r="D235" s="28" t="s">
        <v>1086</v>
      </c>
      <c r="E235" s="127" t="s">
        <v>1066</v>
      </c>
      <c r="F235" s="29" t="s">
        <v>1087</v>
      </c>
      <c r="G235" s="122" t="s">
        <v>1022</v>
      </c>
      <c r="H235" s="29" t="s">
        <v>1088</v>
      </c>
      <c r="I235" s="122" t="s">
        <v>1023</v>
      </c>
      <c r="J235" s="128" t="s">
        <v>1089</v>
      </c>
      <c r="L235" t="str">
        <f t="shared" si="3"/>
        <v>UE-B311, CIRCUITO P3AH-02,04, CABLE 2#10+1#10TAWG-CU THHN, EN TUBO EMT 3/4" Y BANDEJA.</v>
      </c>
    </row>
    <row r="236" spans="3:12" x14ac:dyDescent="0.3">
      <c r="C236" s="83" t="s">
        <v>1070</v>
      </c>
      <c r="D236" s="28" t="s">
        <v>1086</v>
      </c>
      <c r="E236" s="127" t="s">
        <v>1066</v>
      </c>
      <c r="F236" s="29" t="s">
        <v>1087</v>
      </c>
      <c r="G236" s="122" t="s">
        <v>635</v>
      </c>
      <c r="H236" s="29" t="s">
        <v>1088</v>
      </c>
      <c r="I236" s="122" t="s">
        <v>636</v>
      </c>
      <c r="J236" s="128" t="s">
        <v>1089</v>
      </c>
      <c r="L236" t="str">
        <f t="shared" si="3"/>
        <v>UE-B312, CIRCUITO P3AH-02,04, CABLE 2#12+1#14TAWG-CU THHN, EN TUBO EMT 1/2" Y BANDEJA.</v>
      </c>
    </row>
    <row r="237" spans="3:12" x14ac:dyDescent="0.3">
      <c r="C237" s="83" t="s">
        <v>1071</v>
      </c>
      <c r="D237" s="28" t="s">
        <v>1086</v>
      </c>
      <c r="E237" s="127" t="s">
        <v>1072</v>
      </c>
      <c r="F237" s="29" t="s">
        <v>1087</v>
      </c>
      <c r="G237" s="122" t="s">
        <v>1022</v>
      </c>
      <c r="H237" s="29" t="s">
        <v>1088</v>
      </c>
      <c r="I237" s="122" t="s">
        <v>1023</v>
      </c>
      <c r="J237" s="128" t="s">
        <v>1089</v>
      </c>
      <c r="L237" t="str">
        <f t="shared" si="3"/>
        <v>UE-B313, CIRCUITO P3AH-06,08, CABLE 2#10+1#10TAWG-CU THHN, EN TUBO EMT 3/4" Y BANDEJA.</v>
      </c>
    </row>
    <row r="238" spans="3:12" x14ac:dyDescent="0.3">
      <c r="C238" s="83" t="s">
        <v>1073</v>
      </c>
      <c r="D238" s="28" t="s">
        <v>1086</v>
      </c>
      <c r="E238" s="127" t="s">
        <v>1072</v>
      </c>
      <c r="F238" s="29" t="s">
        <v>1087</v>
      </c>
      <c r="G238" s="122" t="s">
        <v>635</v>
      </c>
      <c r="H238" s="29" t="s">
        <v>1088</v>
      </c>
      <c r="I238" s="122" t="s">
        <v>636</v>
      </c>
      <c r="J238" s="128" t="s">
        <v>1089</v>
      </c>
      <c r="L238" t="str">
        <f t="shared" si="3"/>
        <v>UE-B314, CIRCUITO P3AH-06,08, CABLE 2#12+1#14TAWG-CU THHN, EN TUBO EMT 1/2" Y BANDEJA.</v>
      </c>
    </row>
    <row r="239" spans="3:12" x14ac:dyDescent="0.3">
      <c r="C239" s="83" t="s">
        <v>1074</v>
      </c>
      <c r="D239" s="28" t="s">
        <v>1086</v>
      </c>
      <c r="E239" s="127" t="s">
        <v>1075</v>
      </c>
      <c r="F239" s="29" t="s">
        <v>1087</v>
      </c>
      <c r="G239" s="122" t="s">
        <v>1022</v>
      </c>
      <c r="H239" s="29" t="s">
        <v>1088</v>
      </c>
      <c r="I239" s="122" t="s">
        <v>1023</v>
      </c>
      <c r="J239" s="128" t="s">
        <v>1089</v>
      </c>
      <c r="L239" t="str">
        <f t="shared" si="3"/>
        <v>UE-B315, CIRCUITO P3AH-10,12, CABLE 2#10+1#10TAWG-CU THHN, EN TUBO EMT 3/4" Y BANDEJA.</v>
      </c>
    </row>
    <row r="240" spans="3:12" ht="15" thickBot="1" x14ac:dyDescent="0.35">
      <c r="C240" s="85" t="s">
        <v>1076</v>
      </c>
      <c r="D240" s="28" t="s">
        <v>1086</v>
      </c>
      <c r="E240" s="127" t="s">
        <v>1075</v>
      </c>
      <c r="F240" s="29" t="s">
        <v>1087</v>
      </c>
      <c r="G240" s="122" t="s">
        <v>635</v>
      </c>
      <c r="H240" s="29" t="s">
        <v>1088</v>
      </c>
      <c r="I240" s="122" t="s">
        <v>636</v>
      </c>
      <c r="J240" s="128" t="s">
        <v>1089</v>
      </c>
      <c r="L240" t="str">
        <f t="shared" si="3"/>
        <v>UE-B316, CIRCUITO P3AH-10,12, CABLE 2#12+1#14TAWG-CU THHN, EN TUBO EMT 1/2" Y BANDEJA.</v>
      </c>
    </row>
    <row r="241" spans="3:12" x14ac:dyDescent="0.3">
      <c r="C241" s="82" t="s">
        <v>1077</v>
      </c>
      <c r="D241" s="28" t="s">
        <v>1086</v>
      </c>
      <c r="E241" s="127" t="s">
        <v>1078</v>
      </c>
      <c r="F241" s="29" t="s">
        <v>1087</v>
      </c>
      <c r="G241" s="122" t="s">
        <v>1022</v>
      </c>
      <c r="H241" s="29" t="s">
        <v>1088</v>
      </c>
      <c r="I241" s="122" t="s">
        <v>1023</v>
      </c>
      <c r="J241" s="128" t="s">
        <v>1089</v>
      </c>
      <c r="L241" t="str">
        <f t="shared" si="3"/>
        <v>UE-B317, CIRCUITO P3AH-13,15, CABLE 2#10+1#10TAWG-CU THHN, EN TUBO EMT 3/4" Y BANDEJA.</v>
      </c>
    </row>
    <row r="242" spans="3:12" x14ac:dyDescent="0.3">
      <c r="C242" s="83" t="s">
        <v>1079</v>
      </c>
      <c r="D242" s="28" t="s">
        <v>1086</v>
      </c>
      <c r="E242" s="127" t="s">
        <v>1078</v>
      </c>
      <c r="F242" s="29" t="s">
        <v>1087</v>
      </c>
      <c r="G242" s="122" t="s">
        <v>635</v>
      </c>
      <c r="H242" s="29" t="s">
        <v>1088</v>
      </c>
      <c r="I242" s="122" t="s">
        <v>636</v>
      </c>
      <c r="J242" s="128" t="s">
        <v>1089</v>
      </c>
      <c r="L242" t="str">
        <f t="shared" si="3"/>
        <v>UE-B318, CIRCUITO P3AH-13,15, CABLE 2#12+1#14TAWG-CU THHN, EN TUBO EMT 1/2" Y BANDEJA.</v>
      </c>
    </row>
    <row r="243" spans="3:12" x14ac:dyDescent="0.3">
      <c r="C243" s="83" t="s">
        <v>1080</v>
      </c>
      <c r="D243" s="28" t="s">
        <v>1086</v>
      </c>
      <c r="E243" s="127" t="s">
        <v>1081</v>
      </c>
      <c r="F243" s="29" t="s">
        <v>1087</v>
      </c>
      <c r="G243" s="122" t="s">
        <v>1022</v>
      </c>
      <c r="H243" s="29" t="s">
        <v>1088</v>
      </c>
      <c r="I243" s="122" t="s">
        <v>1023</v>
      </c>
      <c r="J243" s="128" t="s">
        <v>1089</v>
      </c>
      <c r="L243" t="str">
        <f t="shared" si="3"/>
        <v>UE-B319, CIRCUITO P3AH-17,19, CABLE 2#10+1#10TAWG-CU THHN, EN TUBO EMT 3/4" Y BANDEJA.</v>
      </c>
    </row>
    <row r="244" spans="3:12" x14ac:dyDescent="0.3">
      <c r="C244" s="83" t="s">
        <v>1082</v>
      </c>
      <c r="D244" s="28" t="s">
        <v>1086</v>
      </c>
      <c r="E244" s="127" t="s">
        <v>1081</v>
      </c>
      <c r="F244" s="29" t="s">
        <v>1087</v>
      </c>
      <c r="G244" s="122" t="s">
        <v>635</v>
      </c>
      <c r="H244" s="29" t="s">
        <v>1088</v>
      </c>
      <c r="I244" s="122" t="s">
        <v>636</v>
      </c>
      <c r="J244" s="128" t="s">
        <v>1089</v>
      </c>
      <c r="L244" t="str">
        <f t="shared" si="3"/>
        <v>UE-B320, CIRCUITO P3AH-17,19, CABLE 2#12+1#14TAWG-CU THHN, EN TUBO EMT 1/2" Y BANDEJA.</v>
      </c>
    </row>
    <row r="245" spans="3:12" x14ac:dyDescent="0.3">
      <c r="C245" s="83" t="s">
        <v>1083</v>
      </c>
      <c r="D245" s="28" t="s">
        <v>1086</v>
      </c>
      <c r="E245" s="127" t="s">
        <v>1084</v>
      </c>
      <c r="F245" s="29" t="s">
        <v>1087</v>
      </c>
      <c r="G245" s="122" t="s">
        <v>1022</v>
      </c>
      <c r="H245" s="29" t="s">
        <v>1088</v>
      </c>
      <c r="I245" s="122" t="s">
        <v>1023</v>
      </c>
      <c r="J245" s="128" t="s">
        <v>1089</v>
      </c>
      <c r="L245" t="str">
        <f t="shared" si="3"/>
        <v>UE-B321, CIRCUITO P3AH-21,23, CABLE 2#10+1#10TAWG-CU THHN, EN TUBO EMT 3/4" Y BANDEJA.</v>
      </c>
    </row>
    <row r="246" spans="3:12" x14ac:dyDescent="0.3">
      <c r="C246" s="87" t="s">
        <v>1085</v>
      </c>
      <c r="D246" s="28" t="s">
        <v>1086</v>
      </c>
      <c r="E246" s="127" t="s">
        <v>1084</v>
      </c>
      <c r="F246" s="29" t="s">
        <v>1087</v>
      </c>
      <c r="G246" s="122" t="s">
        <v>635</v>
      </c>
      <c r="H246" s="29" t="s">
        <v>1088</v>
      </c>
      <c r="I246" s="122" t="s">
        <v>636</v>
      </c>
      <c r="J246" s="128" t="s">
        <v>1089</v>
      </c>
      <c r="L246" t="str">
        <f t="shared" si="3"/>
        <v>UE-B322, CIRCUITO P3AH-21,23, CABLE 2#12+1#14TAWG-CU THHN, EN TUBO EMT 1/2" Y BANDEJA.</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7E52C-D193-4B14-8872-21E8CD8F580F}">
  <sheetPr codeName="Sheet2">
    <pageSetUpPr fitToPage="1"/>
  </sheetPr>
  <dimension ref="A1:L542"/>
  <sheetViews>
    <sheetView tabSelected="1" topLeftCell="A52" zoomScaleNormal="100" workbookViewId="0">
      <selection activeCell="B56" sqref="B56"/>
    </sheetView>
  </sheetViews>
  <sheetFormatPr baseColWidth="10" defaultColWidth="8.88671875" defaultRowHeight="14.4" x14ac:dyDescent="0.3"/>
  <cols>
    <col min="1" max="1" width="8.88671875" style="2"/>
    <col min="2" max="2" width="70.88671875" style="2" customWidth="1"/>
    <col min="3" max="3" width="8.88671875" style="3"/>
    <col min="4" max="4" width="10.33203125" style="14" bestFit="1" customWidth="1"/>
    <col min="5" max="5" width="17.109375" style="11" customWidth="1"/>
    <col min="6" max="6" width="14.88671875" style="11" customWidth="1"/>
    <col min="7" max="7" width="8.88671875" style="2"/>
    <col min="8" max="8" width="11.6640625" style="2" customWidth="1"/>
    <col min="9" max="10" width="8.88671875" style="2" customWidth="1"/>
    <col min="11" max="11" width="12.6640625" style="2" customWidth="1"/>
    <col min="12" max="15" width="8.88671875" style="2" customWidth="1"/>
    <col min="16" max="16384" width="8.88671875" style="2"/>
  </cols>
  <sheetData>
    <row r="1" spans="1:6" x14ac:dyDescent="0.3">
      <c r="A1" s="148"/>
      <c r="B1" s="148"/>
      <c r="C1" s="149"/>
      <c r="D1" s="150"/>
      <c r="E1" s="151"/>
      <c r="F1" s="151"/>
    </row>
    <row r="2" spans="1:6" x14ac:dyDescent="0.3">
      <c r="A2" s="148"/>
      <c r="B2" s="148"/>
      <c r="C2" s="149"/>
      <c r="D2" s="150"/>
      <c r="E2" s="151"/>
      <c r="F2" s="151"/>
    </row>
    <row r="3" spans="1:6" ht="15.6" x14ac:dyDescent="0.3">
      <c r="A3" s="148"/>
      <c r="B3" s="199" t="s">
        <v>6</v>
      </c>
      <c r="C3" s="199"/>
      <c r="D3" s="199"/>
      <c r="E3" s="151"/>
      <c r="F3" s="151"/>
    </row>
    <row r="4" spans="1:6" ht="18" x14ac:dyDescent="0.3">
      <c r="A4" s="161"/>
      <c r="B4" s="196" t="s">
        <v>1584</v>
      </c>
      <c r="C4" s="196"/>
      <c r="D4" s="196"/>
      <c r="E4" s="161"/>
      <c r="F4" s="161"/>
    </row>
    <row r="5" spans="1:6" ht="15.6" x14ac:dyDescent="0.3">
      <c r="A5" s="152"/>
      <c r="B5" s="197" t="s">
        <v>1582</v>
      </c>
      <c r="C5" s="197"/>
      <c r="D5" s="197"/>
      <c r="E5" s="152"/>
      <c r="F5" s="152"/>
    </row>
    <row r="6" spans="1:6" ht="15.6" x14ac:dyDescent="0.3">
      <c r="A6" s="152"/>
      <c r="B6" s="198" t="s">
        <v>1583</v>
      </c>
      <c r="C6" s="198"/>
      <c r="D6" s="198"/>
      <c r="E6" s="152"/>
      <c r="F6" s="152"/>
    </row>
    <row r="7" spans="1:6" ht="15" thickBot="1" x14ac:dyDescent="0.35">
      <c r="A7" s="1"/>
      <c r="B7" s="1"/>
      <c r="C7" s="4"/>
      <c r="D7" s="13"/>
      <c r="E7" s="9"/>
      <c r="F7" s="9"/>
    </row>
    <row r="8" spans="1:6" ht="15.6" thickTop="1" thickBot="1" x14ac:dyDescent="0.35">
      <c r="A8" s="174" t="s">
        <v>3</v>
      </c>
      <c r="B8" s="174" t="s">
        <v>0</v>
      </c>
      <c r="C8" s="174" t="s">
        <v>1</v>
      </c>
      <c r="D8" s="175" t="s">
        <v>2</v>
      </c>
      <c r="E8" s="176" t="s">
        <v>4</v>
      </c>
      <c r="F8" s="176" t="s">
        <v>5</v>
      </c>
    </row>
    <row r="9" spans="1:6" ht="18.600000000000001" thickTop="1" x14ac:dyDescent="0.3">
      <c r="A9" s="181"/>
      <c r="B9" s="181" t="s">
        <v>376</v>
      </c>
      <c r="C9" s="182"/>
      <c r="D9" s="182"/>
      <c r="E9" s="182"/>
      <c r="F9" s="183"/>
    </row>
    <row r="10" spans="1:6" x14ac:dyDescent="0.3">
      <c r="A10" s="168"/>
      <c r="B10" s="170" t="s">
        <v>301</v>
      </c>
      <c r="C10" s="166"/>
      <c r="D10" s="168"/>
      <c r="E10" s="169"/>
      <c r="F10" s="169"/>
    </row>
    <row r="11" spans="1:6" ht="43.2" x14ac:dyDescent="0.3">
      <c r="A11" s="12">
        <f>1+A10</f>
        <v>1</v>
      </c>
      <c r="B11" s="25" t="s">
        <v>302</v>
      </c>
      <c r="C11" s="5" t="s">
        <v>42</v>
      </c>
      <c r="D11" s="12">
        <v>17</v>
      </c>
      <c r="E11" s="10"/>
      <c r="F11" s="164">
        <f t="shared" ref="F11:F13" si="0">ROUND(D11*E11,2)</f>
        <v>0</v>
      </c>
    </row>
    <row r="12" spans="1:6" ht="43.2" x14ac:dyDescent="0.3">
      <c r="A12" s="12">
        <f t="shared" ref="A12:A77" si="1">1+A11</f>
        <v>2</v>
      </c>
      <c r="B12" s="25" t="s">
        <v>303</v>
      </c>
      <c r="C12" s="5" t="s">
        <v>42</v>
      </c>
      <c r="D12" s="12">
        <v>15</v>
      </c>
      <c r="E12" s="10"/>
      <c r="F12" s="164">
        <f t="shared" si="0"/>
        <v>0</v>
      </c>
    </row>
    <row r="13" spans="1:6" ht="43.2" x14ac:dyDescent="0.3">
      <c r="A13" s="12">
        <f t="shared" si="1"/>
        <v>3</v>
      </c>
      <c r="B13" s="25" t="s">
        <v>304</v>
      </c>
      <c r="C13" s="5" t="s">
        <v>42</v>
      </c>
      <c r="D13" s="12">
        <v>10</v>
      </c>
      <c r="E13" s="10"/>
      <c r="F13" s="164">
        <f t="shared" si="0"/>
        <v>0</v>
      </c>
    </row>
    <row r="14" spans="1:6" x14ac:dyDescent="0.3">
      <c r="A14" s="187" t="s">
        <v>1592</v>
      </c>
      <c r="B14" s="188"/>
      <c r="C14" s="188"/>
      <c r="D14" s="188"/>
      <c r="E14" s="189"/>
      <c r="F14" s="179">
        <f>SUM(F11:F13)</f>
        <v>0</v>
      </c>
    </row>
    <row r="15" spans="1:6" x14ac:dyDescent="0.3">
      <c r="A15" s="168"/>
      <c r="B15" s="170" t="s">
        <v>16</v>
      </c>
      <c r="C15" s="166"/>
      <c r="D15" s="168"/>
      <c r="E15" s="169"/>
      <c r="F15" s="169"/>
    </row>
    <row r="16" spans="1:6" ht="43.2" x14ac:dyDescent="0.3">
      <c r="A16" s="12">
        <f>1+A13</f>
        <v>4</v>
      </c>
      <c r="B16" s="25" t="s">
        <v>369</v>
      </c>
      <c r="C16" s="5" t="s">
        <v>42</v>
      </c>
      <c r="D16" s="12">
        <v>5</v>
      </c>
      <c r="E16" s="10"/>
      <c r="F16" s="164">
        <f t="shared" ref="F16:F52" si="2">ROUND(D16*E16,2)</f>
        <v>0</v>
      </c>
    </row>
    <row r="17" spans="1:6" ht="43.2" x14ac:dyDescent="0.3">
      <c r="A17" s="12">
        <f t="shared" si="1"/>
        <v>5</v>
      </c>
      <c r="B17" s="25" t="s">
        <v>370</v>
      </c>
      <c r="C17" s="5" t="s">
        <v>42</v>
      </c>
      <c r="D17" s="12">
        <v>31</v>
      </c>
      <c r="E17" s="10"/>
      <c r="F17" s="164">
        <f t="shared" si="2"/>
        <v>0</v>
      </c>
    </row>
    <row r="18" spans="1:6" ht="43.2" x14ac:dyDescent="0.3">
      <c r="A18" s="12">
        <f t="shared" si="1"/>
        <v>6</v>
      </c>
      <c r="B18" s="25" t="s">
        <v>371</v>
      </c>
      <c r="C18" s="5" t="s">
        <v>42</v>
      </c>
      <c r="D18" s="12">
        <v>50</v>
      </c>
      <c r="E18" s="10"/>
      <c r="F18" s="164">
        <f t="shared" si="2"/>
        <v>0</v>
      </c>
    </row>
    <row r="19" spans="1:6" ht="43.2" x14ac:dyDescent="0.3">
      <c r="A19" s="12">
        <f t="shared" si="1"/>
        <v>7</v>
      </c>
      <c r="B19" s="25" t="s">
        <v>305</v>
      </c>
      <c r="C19" s="5" t="s">
        <v>42</v>
      </c>
      <c r="D19" s="12">
        <v>6</v>
      </c>
      <c r="E19" s="10"/>
      <c r="F19" s="164">
        <f t="shared" si="2"/>
        <v>0</v>
      </c>
    </row>
    <row r="20" spans="1:6" ht="43.2" x14ac:dyDescent="0.3">
      <c r="A20" s="12">
        <f t="shared" si="1"/>
        <v>8</v>
      </c>
      <c r="B20" s="25" t="s">
        <v>306</v>
      </c>
      <c r="C20" s="5" t="s">
        <v>42</v>
      </c>
      <c r="D20" s="12">
        <v>3</v>
      </c>
      <c r="E20" s="10"/>
      <c r="F20" s="164">
        <f t="shared" si="2"/>
        <v>0</v>
      </c>
    </row>
    <row r="21" spans="1:6" ht="28.8" x14ac:dyDescent="0.3">
      <c r="A21" s="12">
        <f t="shared" si="1"/>
        <v>9</v>
      </c>
      <c r="B21" s="25" t="s">
        <v>307</v>
      </c>
      <c r="C21" s="5" t="s">
        <v>42</v>
      </c>
      <c r="D21" s="12">
        <v>22</v>
      </c>
      <c r="E21" s="10"/>
      <c r="F21" s="164">
        <f t="shared" si="2"/>
        <v>0</v>
      </c>
    </row>
    <row r="22" spans="1:6" ht="43.2" x14ac:dyDescent="0.3">
      <c r="A22" s="12">
        <f t="shared" si="1"/>
        <v>10</v>
      </c>
      <c r="B22" s="25" t="s">
        <v>308</v>
      </c>
      <c r="C22" s="5" t="s">
        <v>42</v>
      </c>
      <c r="D22" s="12">
        <v>7</v>
      </c>
      <c r="E22" s="10"/>
      <c r="F22" s="164">
        <f t="shared" si="2"/>
        <v>0</v>
      </c>
    </row>
    <row r="23" spans="1:6" ht="28.8" x14ac:dyDescent="0.3">
      <c r="A23" s="12">
        <f t="shared" si="1"/>
        <v>11</v>
      </c>
      <c r="B23" s="25" t="s">
        <v>309</v>
      </c>
      <c r="C23" s="5" t="s">
        <v>42</v>
      </c>
      <c r="D23" s="12">
        <v>3</v>
      </c>
      <c r="E23" s="10"/>
      <c r="F23" s="164">
        <f t="shared" si="2"/>
        <v>0</v>
      </c>
    </row>
    <row r="24" spans="1:6" ht="28.8" x14ac:dyDescent="0.3">
      <c r="A24" s="12">
        <f t="shared" si="1"/>
        <v>12</v>
      </c>
      <c r="B24" s="25" t="s">
        <v>310</v>
      </c>
      <c r="C24" s="5" t="s">
        <v>42</v>
      </c>
      <c r="D24" s="12">
        <v>6</v>
      </c>
      <c r="E24" s="10"/>
      <c r="F24" s="164">
        <f t="shared" si="2"/>
        <v>0</v>
      </c>
    </row>
    <row r="25" spans="1:6" ht="28.8" x14ac:dyDescent="0.3">
      <c r="A25" s="12">
        <f t="shared" si="1"/>
        <v>13</v>
      </c>
      <c r="B25" s="25" t="s">
        <v>311</v>
      </c>
      <c r="C25" s="5" t="s">
        <v>42</v>
      </c>
      <c r="D25" s="12">
        <v>7</v>
      </c>
      <c r="E25" s="10"/>
      <c r="F25" s="164">
        <f t="shared" si="2"/>
        <v>0</v>
      </c>
    </row>
    <row r="26" spans="1:6" ht="28.8" x14ac:dyDescent="0.3">
      <c r="A26" s="12">
        <f t="shared" si="1"/>
        <v>14</v>
      </c>
      <c r="B26" s="25" t="s">
        <v>312</v>
      </c>
      <c r="C26" s="5" t="s">
        <v>42</v>
      </c>
      <c r="D26" s="12">
        <v>4</v>
      </c>
      <c r="E26" s="10"/>
      <c r="F26" s="164">
        <f t="shared" si="2"/>
        <v>0</v>
      </c>
    </row>
    <row r="27" spans="1:6" ht="28.8" x14ac:dyDescent="0.3">
      <c r="A27" s="12">
        <f t="shared" si="1"/>
        <v>15</v>
      </c>
      <c r="B27" s="25" t="s">
        <v>313</v>
      </c>
      <c r="C27" s="5" t="s">
        <v>42</v>
      </c>
      <c r="D27" s="12">
        <v>8</v>
      </c>
      <c r="E27" s="10"/>
      <c r="F27" s="164">
        <f t="shared" si="2"/>
        <v>0</v>
      </c>
    </row>
    <row r="28" spans="1:6" ht="28.8" x14ac:dyDescent="0.3">
      <c r="A28" s="12">
        <f t="shared" si="1"/>
        <v>16</v>
      </c>
      <c r="B28" s="25" t="s">
        <v>314</v>
      </c>
      <c r="C28" s="5" t="s">
        <v>42</v>
      </c>
      <c r="D28" s="12">
        <v>7</v>
      </c>
      <c r="E28" s="10"/>
      <c r="F28" s="164">
        <f t="shared" si="2"/>
        <v>0</v>
      </c>
    </row>
    <row r="29" spans="1:6" ht="28.8" x14ac:dyDescent="0.3">
      <c r="A29" s="12">
        <f t="shared" si="1"/>
        <v>17</v>
      </c>
      <c r="B29" s="25" t="s">
        <v>315</v>
      </c>
      <c r="C29" s="5" t="s">
        <v>42</v>
      </c>
      <c r="D29" s="12">
        <v>5</v>
      </c>
      <c r="E29" s="10"/>
      <c r="F29" s="164">
        <f t="shared" si="2"/>
        <v>0</v>
      </c>
    </row>
    <row r="30" spans="1:6" ht="28.8" x14ac:dyDescent="0.3">
      <c r="A30" s="12">
        <f t="shared" si="1"/>
        <v>18</v>
      </c>
      <c r="B30" s="25" t="s">
        <v>316</v>
      </c>
      <c r="C30" s="5" t="s">
        <v>42</v>
      </c>
      <c r="D30" s="12">
        <v>34</v>
      </c>
      <c r="E30" s="10"/>
      <c r="F30" s="164">
        <f t="shared" si="2"/>
        <v>0</v>
      </c>
    </row>
    <row r="31" spans="1:6" ht="28.8" x14ac:dyDescent="0.3">
      <c r="A31" s="12">
        <f t="shared" si="1"/>
        <v>19</v>
      </c>
      <c r="B31" s="25" t="s">
        <v>317</v>
      </c>
      <c r="C31" s="5" t="s">
        <v>42</v>
      </c>
      <c r="D31" s="12">
        <v>34.5</v>
      </c>
      <c r="E31" s="10"/>
      <c r="F31" s="164">
        <f t="shared" si="2"/>
        <v>0</v>
      </c>
    </row>
    <row r="32" spans="1:6" ht="28.8" x14ac:dyDescent="0.3">
      <c r="A32" s="12">
        <f t="shared" si="1"/>
        <v>20</v>
      </c>
      <c r="B32" s="25" t="s">
        <v>318</v>
      </c>
      <c r="C32" s="5" t="s">
        <v>42</v>
      </c>
      <c r="D32" s="12">
        <v>35</v>
      </c>
      <c r="E32" s="10"/>
      <c r="F32" s="164">
        <f t="shared" si="2"/>
        <v>0</v>
      </c>
    </row>
    <row r="33" spans="1:6" ht="28.8" x14ac:dyDescent="0.3">
      <c r="A33" s="12">
        <f t="shared" si="1"/>
        <v>21</v>
      </c>
      <c r="B33" s="25" t="s">
        <v>319</v>
      </c>
      <c r="C33" s="5" t="s">
        <v>42</v>
      </c>
      <c r="D33" s="12">
        <v>10</v>
      </c>
      <c r="E33" s="10"/>
      <c r="F33" s="164">
        <f t="shared" si="2"/>
        <v>0</v>
      </c>
    </row>
    <row r="34" spans="1:6" ht="28.8" x14ac:dyDescent="0.3">
      <c r="A34" s="12">
        <f t="shared" si="1"/>
        <v>22</v>
      </c>
      <c r="B34" s="25" t="s">
        <v>320</v>
      </c>
      <c r="C34" s="5" t="s">
        <v>42</v>
      </c>
      <c r="D34" s="12">
        <v>9.5</v>
      </c>
      <c r="E34" s="10"/>
      <c r="F34" s="164">
        <f t="shared" si="2"/>
        <v>0</v>
      </c>
    </row>
    <row r="35" spans="1:6" ht="28.8" x14ac:dyDescent="0.3">
      <c r="A35" s="12">
        <f t="shared" si="1"/>
        <v>23</v>
      </c>
      <c r="B35" s="25" t="s">
        <v>321</v>
      </c>
      <c r="C35" s="5" t="s">
        <v>42</v>
      </c>
      <c r="D35" s="12">
        <v>9</v>
      </c>
      <c r="E35" s="10"/>
      <c r="F35" s="164">
        <f t="shared" si="2"/>
        <v>0</v>
      </c>
    </row>
    <row r="36" spans="1:6" ht="28.8" x14ac:dyDescent="0.3">
      <c r="A36" s="12">
        <f t="shared" si="1"/>
        <v>24</v>
      </c>
      <c r="B36" s="25" t="s">
        <v>322</v>
      </c>
      <c r="C36" s="5" t="s">
        <v>42</v>
      </c>
      <c r="D36" s="12">
        <v>7</v>
      </c>
      <c r="E36" s="10"/>
      <c r="F36" s="164">
        <f t="shared" si="2"/>
        <v>0</v>
      </c>
    </row>
    <row r="37" spans="1:6" ht="28.8" x14ac:dyDescent="0.3">
      <c r="A37" s="12">
        <f t="shared" si="1"/>
        <v>25</v>
      </c>
      <c r="B37" s="25" t="s">
        <v>323</v>
      </c>
      <c r="C37" s="5" t="s">
        <v>42</v>
      </c>
      <c r="D37" s="12">
        <v>4</v>
      </c>
      <c r="E37" s="10"/>
      <c r="F37" s="164">
        <f t="shared" si="2"/>
        <v>0</v>
      </c>
    </row>
    <row r="38" spans="1:6" ht="28.8" x14ac:dyDescent="0.3">
      <c r="A38" s="12">
        <f t="shared" si="1"/>
        <v>26</v>
      </c>
      <c r="B38" s="25" t="s">
        <v>324</v>
      </c>
      <c r="C38" s="5" t="s">
        <v>42</v>
      </c>
      <c r="D38" s="12">
        <v>8.5</v>
      </c>
      <c r="E38" s="10"/>
      <c r="F38" s="164">
        <f t="shared" si="2"/>
        <v>0</v>
      </c>
    </row>
    <row r="39" spans="1:6" ht="28.8" x14ac:dyDescent="0.3">
      <c r="A39" s="12">
        <f t="shared" si="1"/>
        <v>27</v>
      </c>
      <c r="B39" s="25" t="s">
        <v>325</v>
      </c>
      <c r="C39" s="5" t="s">
        <v>42</v>
      </c>
      <c r="D39" s="12">
        <v>8.5</v>
      </c>
      <c r="E39" s="10"/>
      <c r="F39" s="164">
        <f t="shared" si="2"/>
        <v>0</v>
      </c>
    </row>
    <row r="40" spans="1:6" ht="28.8" x14ac:dyDescent="0.3">
      <c r="A40" s="12">
        <f t="shared" si="1"/>
        <v>28</v>
      </c>
      <c r="B40" s="25" t="s">
        <v>326</v>
      </c>
      <c r="C40" s="5" t="s">
        <v>42</v>
      </c>
      <c r="D40" s="12">
        <v>3.5</v>
      </c>
      <c r="E40" s="10"/>
      <c r="F40" s="164">
        <f t="shared" si="2"/>
        <v>0</v>
      </c>
    </row>
    <row r="41" spans="1:6" ht="28.8" x14ac:dyDescent="0.3">
      <c r="A41" s="12">
        <f t="shared" si="1"/>
        <v>29</v>
      </c>
      <c r="B41" s="25" t="s">
        <v>327</v>
      </c>
      <c r="C41" s="5" t="s">
        <v>42</v>
      </c>
      <c r="D41" s="12">
        <v>8</v>
      </c>
      <c r="E41" s="10"/>
      <c r="F41" s="164">
        <f t="shared" si="2"/>
        <v>0</v>
      </c>
    </row>
    <row r="42" spans="1:6" ht="28.8" x14ac:dyDescent="0.3">
      <c r="A42" s="12">
        <f t="shared" si="1"/>
        <v>30</v>
      </c>
      <c r="B42" s="25" t="s">
        <v>328</v>
      </c>
      <c r="C42" s="5" t="s">
        <v>42</v>
      </c>
      <c r="D42" s="12">
        <v>9</v>
      </c>
      <c r="E42" s="10"/>
      <c r="F42" s="164">
        <f t="shared" si="2"/>
        <v>0</v>
      </c>
    </row>
    <row r="43" spans="1:6" ht="28.8" x14ac:dyDescent="0.3">
      <c r="A43" s="12">
        <f t="shared" si="1"/>
        <v>31</v>
      </c>
      <c r="B43" s="25" t="s">
        <v>329</v>
      </c>
      <c r="C43" s="5" t="s">
        <v>42</v>
      </c>
      <c r="D43" s="12">
        <v>8.5</v>
      </c>
      <c r="E43" s="10"/>
      <c r="F43" s="164">
        <f t="shared" si="2"/>
        <v>0</v>
      </c>
    </row>
    <row r="44" spans="1:6" ht="28.8" x14ac:dyDescent="0.3">
      <c r="A44" s="12">
        <f t="shared" si="1"/>
        <v>32</v>
      </c>
      <c r="B44" s="25" t="s">
        <v>330</v>
      </c>
      <c r="C44" s="5" t="s">
        <v>42</v>
      </c>
      <c r="D44" s="12">
        <v>3</v>
      </c>
      <c r="E44" s="10"/>
      <c r="F44" s="164">
        <f t="shared" si="2"/>
        <v>0</v>
      </c>
    </row>
    <row r="45" spans="1:6" ht="28.8" x14ac:dyDescent="0.3">
      <c r="A45" s="12">
        <f t="shared" si="1"/>
        <v>33</v>
      </c>
      <c r="B45" s="25" t="s">
        <v>331</v>
      </c>
      <c r="C45" s="5" t="s">
        <v>42</v>
      </c>
      <c r="D45" s="12">
        <v>62</v>
      </c>
      <c r="E45" s="10"/>
      <c r="F45" s="164">
        <f t="shared" si="2"/>
        <v>0</v>
      </c>
    </row>
    <row r="46" spans="1:6" ht="28.8" x14ac:dyDescent="0.3">
      <c r="A46" s="12">
        <f t="shared" si="1"/>
        <v>34</v>
      </c>
      <c r="B46" s="25" t="s">
        <v>332</v>
      </c>
      <c r="C46" s="5" t="s">
        <v>42</v>
      </c>
      <c r="D46" s="12">
        <v>57</v>
      </c>
      <c r="E46" s="10"/>
      <c r="F46" s="164">
        <f t="shared" si="2"/>
        <v>0</v>
      </c>
    </row>
    <row r="47" spans="1:6" ht="28.8" x14ac:dyDescent="0.3">
      <c r="A47" s="12">
        <f t="shared" si="1"/>
        <v>35</v>
      </c>
      <c r="B47" s="25" t="s">
        <v>333</v>
      </c>
      <c r="C47" s="5" t="s">
        <v>42</v>
      </c>
      <c r="D47" s="12">
        <v>51</v>
      </c>
      <c r="E47" s="10"/>
      <c r="F47" s="164">
        <f t="shared" si="2"/>
        <v>0</v>
      </c>
    </row>
    <row r="48" spans="1:6" ht="28.8" x14ac:dyDescent="0.3">
      <c r="A48" s="12">
        <f t="shared" si="1"/>
        <v>36</v>
      </c>
      <c r="B48" s="25" t="s">
        <v>334</v>
      </c>
      <c r="C48" s="5" t="s">
        <v>42</v>
      </c>
      <c r="D48" s="12">
        <v>40</v>
      </c>
      <c r="E48" s="10"/>
      <c r="F48" s="164">
        <f t="shared" si="2"/>
        <v>0</v>
      </c>
    </row>
    <row r="49" spans="1:8" ht="28.8" x14ac:dyDescent="0.3">
      <c r="A49" s="12">
        <f t="shared" si="1"/>
        <v>37</v>
      </c>
      <c r="B49" s="25" t="s">
        <v>335</v>
      </c>
      <c r="C49" s="5" t="s">
        <v>42</v>
      </c>
      <c r="D49" s="12">
        <v>95</v>
      </c>
      <c r="E49" s="10"/>
      <c r="F49" s="164">
        <f t="shared" si="2"/>
        <v>0</v>
      </c>
    </row>
    <row r="50" spans="1:8" ht="28.8" x14ac:dyDescent="0.3">
      <c r="A50" s="12">
        <f t="shared" si="1"/>
        <v>38</v>
      </c>
      <c r="B50" s="25" t="s">
        <v>336</v>
      </c>
      <c r="C50" s="5" t="s">
        <v>42</v>
      </c>
      <c r="D50" s="12">
        <v>101</v>
      </c>
      <c r="E50" s="10"/>
      <c r="F50" s="164">
        <f t="shared" si="2"/>
        <v>0</v>
      </c>
    </row>
    <row r="51" spans="1:8" ht="43.2" x14ac:dyDescent="0.3">
      <c r="A51" s="12">
        <f t="shared" si="1"/>
        <v>39</v>
      </c>
      <c r="B51" s="25" t="s">
        <v>337</v>
      </c>
      <c r="C51" s="5" t="s">
        <v>42</v>
      </c>
      <c r="D51" s="12">
        <v>92</v>
      </c>
      <c r="E51" s="10"/>
      <c r="F51" s="164">
        <f t="shared" si="2"/>
        <v>0</v>
      </c>
    </row>
    <row r="52" spans="1:8" ht="28.8" x14ac:dyDescent="0.3">
      <c r="A52" s="12">
        <f t="shared" si="1"/>
        <v>40</v>
      </c>
      <c r="B52" s="25" t="s">
        <v>338</v>
      </c>
      <c r="C52" s="5" t="s">
        <v>42</v>
      </c>
      <c r="D52" s="12">
        <v>6</v>
      </c>
      <c r="E52" s="10"/>
      <c r="F52" s="164">
        <f t="shared" si="2"/>
        <v>0</v>
      </c>
    </row>
    <row r="53" spans="1:8" ht="28.8" x14ac:dyDescent="0.3">
      <c r="A53" s="12">
        <f t="shared" si="1"/>
        <v>41</v>
      </c>
      <c r="B53" s="25" t="s">
        <v>339</v>
      </c>
      <c r="C53" s="5" t="s">
        <v>42</v>
      </c>
      <c r="D53" s="12">
        <v>95</v>
      </c>
      <c r="E53" s="10"/>
      <c r="F53" s="164">
        <f t="shared" ref="F53" si="3">ROUND(D53*E53,2)</f>
        <v>0</v>
      </c>
    </row>
    <row r="54" spans="1:8" x14ac:dyDescent="0.3">
      <c r="A54" s="187" t="s">
        <v>1588</v>
      </c>
      <c r="B54" s="188"/>
      <c r="C54" s="188"/>
      <c r="D54" s="188"/>
      <c r="E54" s="189"/>
      <c r="F54" s="179">
        <f>SUM(F16:F53)</f>
        <v>0</v>
      </c>
    </row>
    <row r="55" spans="1:8" s="1" customFormat="1" ht="28.8" x14ac:dyDescent="0.3">
      <c r="A55" s="168"/>
      <c r="B55" s="186" t="s">
        <v>38</v>
      </c>
      <c r="C55" s="172"/>
      <c r="D55" s="173"/>
      <c r="E55" s="165"/>
      <c r="F55" s="169"/>
      <c r="H55" s="2"/>
    </row>
    <row r="56" spans="1:8" ht="43.2" x14ac:dyDescent="0.3">
      <c r="A56" s="12">
        <f>1+A53</f>
        <v>42</v>
      </c>
      <c r="B56" s="25" t="s">
        <v>372</v>
      </c>
      <c r="C56" s="5" t="s">
        <v>42</v>
      </c>
      <c r="D56" s="12">
        <v>5</v>
      </c>
      <c r="E56" s="10"/>
      <c r="F56" s="164">
        <f t="shared" ref="F56:F108" si="4">ROUND(D56*E56,2)</f>
        <v>0</v>
      </c>
    </row>
    <row r="57" spans="1:8" ht="43.2" x14ac:dyDescent="0.3">
      <c r="A57" s="12">
        <f t="shared" si="1"/>
        <v>43</v>
      </c>
      <c r="B57" s="25" t="s">
        <v>340</v>
      </c>
      <c r="C57" s="5" t="s">
        <v>42</v>
      </c>
      <c r="D57" s="12">
        <v>22</v>
      </c>
      <c r="E57" s="10"/>
      <c r="F57" s="164">
        <f t="shared" si="4"/>
        <v>0</v>
      </c>
    </row>
    <row r="58" spans="1:8" ht="43.2" x14ac:dyDescent="0.3">
      <c r="A58" s="12">
        <f t="shared" si="1"/>
        <v>44</v>
      </c>
      <c r="B58" s="25" t="s">
        <v>341</v>
      </c>
      <c r="C58" s="5" t="s">
        <v>42</v>
      </c>
      <c r="D58" s="12">
        <v>28</v>
      </c>
      <c r="E58" s="10"/>
      <c r="F58" s="164">
        <f t="shared" si="4"/>
        <v>0</v>
      </c>
    </row>
    <row r="59" spans="1:8" ht="43.2" x14ac:dyDescent="0.3">
      <c r="A59" s="12">
        <f t="shared" si="1"/>
        <v>45</v>
      </c>
      <c r="B59" s="25" t="s">
        <v>373</v>
      </c>
      <c r="C59" s="5" t="s">
        <v>42</v>
      </c>
      <c r="D59" s="12">
        <v>13</v>
      </c>
      <c r="E59" s="10"/>
      <c r="F59" s="164">
        <f t="shared" si="4"/>
        <v>0</v>
      </c>
    </row>
    <row r="60" spans="1:8" ht="43.2" x14ac:dyDescent="0.3">
      <c r="A60" s="12">
        <f t="shared" si="1"/>
        <v>46</v>
      </c>
      <c r="B60" s="25" t="s">
        <v>342</v>
      </c>
      <c r="C60" s="5" t="s">
        <v>42</v>
      </c>
      <c r="D60" s="12">
        <v>3</v>
      </c>
      <c r="E60" s="10"/>
      <c r="F60" s="164">
        <f t="shared" si="4"/>
        <v>0</v>
      </c>
    </row>
    <row r="61" spans="1:8" ht="43.2" x14ac:dyDescent="0.3">
      <c r="A61" s="12">
        <f t="shared" si="1"/>
        <v>47</v>
      </c>
      <c r="B61" s="25" t="s">
        <v>1449</v>
      </c>
      <c r="C61" s="5" t="s">
        <v>42</v>
      </c>
      <c r="D61" s="12">
        <v>62</v>
      </c>
      <c r="E61" s="10"/>
      <c r="F61" s="164">
        <f t="shared" si="4"/>
        <v>0</v>
      </c>
    </row>
    <row r="62" spans="1:8" ht="43.2" x14ac:dyDescent="0.3">
      <c r="A62" s="12">
        <f t="shared" si="1"/>
        <v>48</v>
      </c>
      <c r="B62" s="25" t="s">
        <v>374</v>
      </c>
      <c r="C62" s="5" t="s">
        <v>42</v>
      </c>
      <c r="D62" s="12">
        <v>34</v>
      </c>
      <c r="E62" s="10"/>
      <c r="F62" s="164">
        <f t="shared" si="4"/>
        <v>0</v>
      </c>
    </row>
    <row r="63" spans="1:8" ht="57.6" x14ac:dyDescent="0.3">
      <c r="A63" s="12">
        <f t="shared" si="1"/>
        <v>49</v>
      </c>
      <c r="B63" s="25" t="s">
        <v>343</v>
      </c>
      <c r="C63" s="5" t="s">
        <v>42</v>
      </c>
      <c r="D63" s="12">
        <v>34</v>
      </c>
      <c r="E63" s="10"/>
      <c r="F63" s="164">
        <f t="shared" si="4"/>
        <v>0</v>
      </c>
    </row>
    <row r="64" spans="1:8" ht="43.2" x14ac:dyDescent="0.3">
      <c r="A64" s="12">
        <f t="shared" si="1"/>
        <v>50</v>
      </c>
      <c r="B64" s="155" t="s">
        <v>1571</v>
      </c>
      <c r="C64" s="5" t="s">
        <v>42</v>
      </c>
      <c r="D64" s="12">
        <v>34</v>
      </c>
      <c r="E64" s="10"/>
      <c r="F64" s="164">
        <f t="shared" si="4"/>
        <v>0</v>
      </c>
    </row>
    <row r="65" spans="1:6" ht="28.8" x14ac:dyDescent="0.3">
      <c r="A65" s="12">
        <f t="shared" si="1"/>
        <v>51</v>
      </c>
      <c r="B65" s="155" t="s">
        <v>1530</v>
      </c>
      <c r="C65" s="5" t="s">
        <v>42</v>
      </c>
      <c r="D65" s="12">
        <v>28.5</v>
      </c>
      <c r="E65" s="10"/>
      <c r="F65" s="164">
        <f t="shared" si="4"/>
        <v>0</v>
      </c>
    </row>
    <row r="66" spans="1:6" ht="43.2" x14ac:dyDescent="0.3">
      <c r="A66" s="12">
        <f t="shared" si="1"/>
        <v>52</v>
      </c>
      <c r="B66" s="25" t="s">
        <v>344</v>
      </c>
      <c r="C66" s="5" t="s">
        <v>42</v>
      </c>
      <c r="D66" s="12">
        <v>5</v>
      </c>
      <c r="E66" s="10"/>
      <c r="F66" s="164">
        <f t="shared" si="4"/>
        <v>0</v>
      </c>
    </row>
    <row r="67" spans="1:6" ht="43.2" x14ac:dyDescent="0.3">
      <c r="A67" s="12">
        <f t="shared" si="1"/>
        <v>53</v>
      </c>
      <c r="B67" s="25" t="s">
        <v>375</v>
      </c>
      <c r="C67" s="5" t="s">
        <v>42</v>
      </c>
      <c r="D67" s="12">
        <v>29</v>
      </c>
      <c r="E67" s="10"/>
      <c r="F67" s="164">
        <f t="shared" si="4"/>
        <v>0</v>
      </c>
    </row>
    <row r="68" spans="1:6" ht="43.2" x14ac:dyDescent="0.3">
      <c r="A68" s="12">
        <f t="shared" si="1"/>
        <v>54</v>
      </c>
      <c r="B68" s="25" t="s">
        <v>345</v>
      </c>
      <c r="C68" s="5" t="s">
        <v>42</v>
      </c>
      <c r="D68" s="12">
        <v>2.5</v>
      </c>
      <c r="E68" s="10"/>
      <c r="F68" s="164">
        <f t="shared" si="4"/>
        <v>0</v>
      </c>
    </row>
    <row r="69" spans="1:6" ht="28.8" x14ac:dyDescent="0.3">
      <c r="A69" s="12">
        <f t="shared" si="1"/>
        <v>55</v>
      </c>
      <c r="B69" s="25" t="s">
        <v>1532</v>
      </c>
      <c r="C69" s="5" t="s">
        <v>42</v>
      </c>
      <c r="D69" s="12">
        <v>2.5</v>
      </c>
      <c r="E69" s="10"/>
      <c r="F69" s="164">
        <f t="shared" si="4"/>
        <v>0</v>
      </c>
    </row>
    <row r="70" spans="1:6" ht="28.8" x14ac:dyDescent="0.3">
      <c r="A70" s="12">
        <f t="shared" si="1"/>
        <v>56</v>
      </c>
      <c r="B70" s="25" t="s">
        <v>346</v>
      </c>
      <c r="C70" s="5" t="s">
        <v>42</v>
      </c>
      <c r="D70" s="12">
        <v>27</v>
      </c>
      <c r="E70" s="10"/>
      <c r="F70" s="164">
        <f t="shared" si="4"/>
        <v>0</v>
      </c>
    </row>
    <row r="71" spans="1:6" ht="28.8" x14ac:dyDescent="0.3">
      <c r="A71" s="12">
        <f t="shared" si="1"/>
        <v>57</v>
      </c>
      <c r="B71" s="25" t="s">
        <v>1533</v>
      </c>
      <c r="C71" s="5" t="s">
        <v>42</v>
      </c>
      <c r="D71" s="12">
        <v>12</v>
      </c>
      <c r="E71" s="10"/>
      <c r="F71" s="164">
        <f t="shared" si="4"/>
        <v>0</v>
      </c>
    </row>
    <row r="72" spans="1:6" ht="28.8" x14ac:dyDescent="0.3">
      <c r="A72" s="12">
        <f t="shared" si="1"/>
        <v>58</v>
      </c>
      <c r="B72" s="25" t="s">
        <v>1534</v>
      </c>
      <c r="C72" s="5" t="s">
        <v>42</v>
      </c>
      <c r="D72" s="12">
        <v>8</v>
      </c>
      <c r="E72" s="10"/>
      <c r="F72" s="164">
        <f t="shared" si="4"/>
        <v>0</v>
      </c>
    </row>
    <row r="73" spans="1:6" ht="28.8" x14ac:dyDescent="0.3">
      <c r="A73" s="12">
        <f t="shared" si="1"/>
        <v>59</v>
      </c>
      <c r="B73" s="25" t="s">
        <v>1535</v>
      </c>
      <c r="C73" s="5" t="s">
        <v>42</v>
      </c>
      <c r="D73" s="12">
        <v>7.5</v>
      </c>
      <c r="E73" s="10"/>
      <c r="F73" s="164">
        <f t="shared" si="4"/>
        <v>0</v>
      </c>
    </row>
    <row r="74" spans="1:6" ht="28.8" x14ac:dyDescent="0.3">
      <c r="A74" s="12">
        <f t="shared" si="1"/>
        <v>60</v>
      </c>
      <c r="B74" s="25" t="s">
        <v>1536</v>
      </c>
      <c r="C74" s="5" t="s">
        <v>42</v>
      </c>
      <c r="D74" s="12">
        <v>6</v>
      </c>
      <c r="E74" s="10"/>
      <c r="F74" s="164">
        <f t="shared" si="4"/>
        <v>0</v>
      </c>
    </row>
    <row r="75" spans="1:6" ht="28.8" x14ac:dyDescent="0.3">
      <c r="A75" s="12">
        <f t="shared" si="1"/>
        <v>61</v>
      </c>
      <c r="B75" s="25" t="s">
        <v>1537</v>
      </c>
      <c r="C75" s="5" t="s">
        <v>42</v>
      </c>
      <c r="D75" s="12">
        <v>5.5</v>
      </c>
      <c r="E75" s="12"/>
      <c r="F75" s="164">
        <f t="shared" si="4"/>
        <v>0</v>
      </c>
    </row>
    <row r="76" spans="1:6" ht="28.8" x14ac:dyDescent="0.3">
      <c r="A76" s="12">
        <f t="shared" si="1"/>
        <v>62</v>
      </c>
      <c r="B76" s="25" t="s">
        <v>1538</v>
      </c>
      <c r="C76" s="5" t="s">
        <v>42</v>
      </c>
      <c r="D76" s="12">
        <v>6.5</v>
      </c>
      <c r="E76" s="12"/>
      <c r="F76" s="164">
        <f t="shared" si="4"/>
        <v>0</v>
      </c>
    </row>
    <row r="77" spans="1:6" ht="28.8" x14ac:dyDescent="0.3">
      <c r="A77" s="12">
        <f t="shared" si="1"/>
        <v>63</v>
      </c>
      <c r="B77" s="25" t="s">
        <v>1539</v>
      </c>
      <c r="C77" s="5" t="s">
        <v>42</v>
      </c>
      <c r="D77" s="12">
        <v>5.5</v>
      </c>
      <c r="E77" s="10"/>
      <c r="F77" s="164">
        <f t="shared" si="4"/>
        <v>0</v>
      </c>
    </row>
    <row r="78" spans="1:6" ht="28.8" x14ac:dyDescent="0.3">
      <c r="A78" s="12">
        <f t="shared" ref="A78:A134" si="5">1+A77</f>
        <v>64</v>
      </c>
      <c r="B78" s="25" t="s">
        <v>1540</v>
      </c>
      <c r="C78" s="5" t="s">
        <v>42</v>
      </c>
      <c r="D78" s="12">
        <v>6</v>
      </c>
      <c r="E78" s="10"/>
      <c r="F78" s="164">
        <f t="shared" si="4"/>
        <v>0</v>
      </c>
    </row>
    <row r="79" spans="1:6" ht="28.8" x14ac:dyDescent="0.3">
      <c r="A79" s="12">
        <f t="shared" si="5"/>
        <v>65</v>
      </c>
      <c r="B79" s="25" t="s">
        <v>1541</v>
      </c>
      <c r="C79" s="5" t="s">
        <v>42</v>
      </c>
      <c r="D79" s="12">
        <v>6.5</v>
      </c>
      <c r="E79" s="10"/>
      <c r="F79" s="164">
        <f t="shared" si="4"/>
        <v>0</v>
      </c>
    </row>
    <row r="80" spans="1:6" ht="28.8" x14ac:dyDescent="0.3">
      <c r="A80" s="12">
        <f t="shared" si="5"/>
        <v>66</v>
      </c>
      <c r="B80" s="25" t="s">
        <v>1542</v>
      </c>
      <c r="C80" s="5" t="s">
        <v>42</v>
      </c>
      <c r="D80" s="12">
        <v>7</v>
      </c>
      <c r="E80" s="10"/>
      <c r="F80" s="164">
        <f t="shared" si="4"/>
        <v>0</v>
      </c>
    </row>
    <row r="81" spans="1:6" ht="28.8" x14ac:dyDescent="0.3">
      <c r="A81" s="12">
        <f t="shared" si="5"/>
        <v>67</v>
      </c>
      <c r="B81" s="25" t="s">
        <v>1543</v>
      </c>
      <c r="C81" s="5" t="s">
        <v>42</v>
      </c>
      <c r="D81" s="12">
        <v>7.5</v>
      </c>
      <c r="E81" s="10"/>
      <c r="F81" s="164">
        <f t="shared" si="4"/>
        <v>0</v>
      </c>
    </row>
    <row r="82" spans="1:6" ht="28.8" x14ac:dyDescent="0.3">
      <c r="A82" s="12">
        <f t="shared" si="5"/>
        <v>68</v>
      </c>
      <c r="B82" s="25" t="s">
        <v>1531</v>
      </c>
      <c r="C82" s="5" t="s">
        <v>42</v>
      </c>
      <c r="D82" s="12">
        <v>75</v>
      </c>
      <c r="E82" s="10"/>
      <c r="F82" s="164">
        <f t="shared" si="4"/>
        <v>0</v>
      </c>
    </row>
    <row r="83" spans="1:6" ht="28.8" x14ac:dyDescent="0.3">
      <c r="A83" s="12">
        <f t="shared" si="5"/>
        <v>69</v>
      </c>
      <c r="B83" s="25" t="s">
        <v>1544</v>
      </c>
      <c r="C83" s="5" t="s">
        <v>42</v>
      </c>
      <c r="D83" s="12">
        <v>71</v>
      </c>
      <c r="E83" s="10"/>
      <c r="F83" s="164">
        <f t="shared" si="4"/>
        <v>0</v>
      </c>
    </row>
    <row r="84" spans="1:6" ht="28.8" x14ac:dyDescent="0.3">
      <c r="A84" s="12">
        <f t="shared" si="5"/>
        <v>70</v>
      </c>
      <c r="B84" s="25" t="s">
        <v>1545</v>
      </c>
      <c r="C84" s="5" t="s">
        <v>42</v>
      </c>
      <c r="D84" s="12">
        <v>67</v>
      </c>
      <c r="E84" s="10"/>
      <c r="F84" s="164">
        <f t="shared" si="4"/>
        <v>0</v>
      </c>
    </row>
    <row r="85" spans="1:6" ht="28.8" x14ac:dyDescent="0.3">
      <c r="A85" s="12">
        <f t="shared" si="5"/>
        <v>71</v>
      </c>
      <c r="B85" s="25" t="s">
        <v>1546</v>
      </c>
      <c r="C85" s="5" t="s">
        <v>42</v>
      </c>
      <c r="D85" s="12">
        <v>63</v>
      </c>
      <c r="E85" s="10"/>
      <c r="F85" s="164">
        <f t="shared" si="4"/>
        <v>0</v>
      </c>
    </row>
    <row r="86" spans="1:6" ht="28.8" x14ac:dyDescent="0.3">
      <c r="A86" s="12">
        <f t="shared" si="5"/>
        <v>72</v>
      </c>
      <c r="B86" s="25" t="s">
        <v>1547</v>
      </c>
      <c r="C86" s="5" t="s">
        <v>42</v>
      </c>
      <c r="D86" s="12">
        <v>56</v>
      </c>
      <c r="E86" s="10"/>
      <c r="F86" s="164">
        <f t="shared" si="4"/>
        <v>0</v>
      </c>
    </row>
    <row r="87" spans="1:6" ht="28.8" x14ac:dyDescent="0.3">
      <c r="A87" s="12">
        <f t="shared" si="5"/>
        <v>73</v>
      </c>
      <c r="B87" s="25" t="s">
        <v>1548</v>
      </c>
      <c r="C87" s="5" t="s">
        <v>42</v>
      </c>
      <c r="D87" s="12">
        <v>56</v>
      </c>
      <c r="E87" s="10"/>
      <c r="F87" s="164">
        <f t="shared" si="4"/>
        <v>0</v>
      </c>
    </row>
    <row r="88" spans="1:6" ht="28.8" x14ac:dyDescent="0.3">
      <c r="A88" s="12">
        <f t="shared" si="5"/>
        <v>74</v>
      </c>
      <c r="B88" s="25" t="s">
        <v>1549</v>
      </c>
      <c r="C88" s="5" t="s">
        <v>42</v>
      </c>
      <c r="D88" s="12">
        <v>66</v>
      </c>
      <c r="E88" s="10"/>
      <c r="F88" s="164">
        <f t="shared" si="4"/>
        <v>0</v>
      </c>
    </row>
    <row r="89" spans="1:6" ht="28.8" x14ac:dyDescent="0.3">
      <c r="A89" s="12">
        <f t="shared" si="5"/>
        <v>75</v>
      </c>
      <c r="B89" s="25" t="s">
        <v>1550</v>
      </c>
      <c r="C89" s="5" t="s">
        <v>42</v>
      </c>
      <c r="D89" s="12">
        <v>71</v>
      </c>
      <c r="E89" s="10"/>
      <c r="F89" s="164">
        <f t="shared" si="4"/>
        <v>0</v>
      </c>
    </row>
    <row r="90" spans="1:6" ht="28.8" x14ac:dyDescent="0.3">
      <c r="A90" s="12">
        <f t="shared" si="5"/>
        <v>76</v>
      </c>
      <c r="B90" s="25" t="s">
        <v>1551</v>
      </c>
      <c r="C90" s="5" t="s">
        <v>42</v>
      </c>
      <c r="D90" s="12">
        <v>76</v>
      </c>
      <c r="E90" s="10"/>
      <c r="F90" s="164">
        <f t="shared" si="4"/>
        <v>0</v>
      </c>
    </row>
    <row r="91" spans="1:6" ht="28.8" x14ac:dyDescent="0.3">
      <c r="A91" s="12">
        <f t="shared" si="5"/>
        <v>77</v>
      </c>
      <c r="B91" s="25" t="s">
        <v>1552</v>
      </c>
      <c r="C91" s="5" t="s">
        <v>42</v>
      </c>
      <c r="D91" s="12">
        <v>91</v>
      </c>
      <c r="E91" s="10"/>
      <c r="F91" s="164">
        <f t="shared" si="4"/>
        <v>0</v>
      </c>
    </row>
    <row r="92" spans="1:6" ht="28.8" x14ac:dyDescent="0.3">
      <c r="A92" s="12">
        <f t="shared" si="5"/>
        <v>78</v>
      </c>
      <c r="B92" s="25" t="s">
        <v>1553</v>
      </c>
      <c r="C92" s="5" t="s">
        <v>42</v>
      </c>
      <c r="D92" s="12">
        <v>96</v>
      </c>
      <c r="E92" s="10"/>
      <c r="F92" s="164">
        <f t="shared" si="4"/>
        <v>0</v>
      </c>
    </row>
    <row r="93" spans="1:6" ht="28.8" x14ac:dyDescent="0.3">
      <c r="A93" s="12">
        <f t="shared" si="5"/>
        <v>79</v>
      </c>
      <c r="B93" s="25" t="s">
        <v>1554</v>
      </c>
      <c r="C93" s="5" t="s">
        <v>42</v>
      </c>
      <c r="D93" s="12">
        <v>61</v>
      </c>
      <c r="E93" s="10"/>
      <c r="F93" s="164">
        <f t="shared" si="4"/>
        <v>0</v>
      </c>
    </row>
    <row r="94" spans="1:6" ht="28.8" x14ac:dyDescent="0.3">
      <c r="A94" s="12">
        <f t="shared" si="5"/>
        <v>80</v>
      </c>
      <c r="B94" s="25" t="s">
        <v>1555</v>
      </c>
      <c r="C94" s="5" t="s">
        <v>42</v>
      </c>
      <c r="D94" s="12">
        <v>60</v>
      </c>
      <c r="E94" s="10"/>
      <c r="F94" s="164">
        <f t="shared" si="4"/>
        <v>0</v>
      </c>
    </row>
    <row r="95" spans="1:6" ht="28.8" x14ac:dyDescent="0.3">
      <c r="A95" s="12">
        <f t="shared" si="5"/>
        <v>81</v>
      </c>
      <c r="B95" s="25" t="s">
        <v>1556</v>
      </c>
      <c r="C95" s="5" t="s">
        <v>42</v>
      </c>
      <c r="D95" s="12">
        <v>50</v>
      </c>
      <c r="E95" s="10"/>
      <c r="F95" s="164">
        <f t="shared" si="4"/>
        <v>0</v>
      </c>
    </row>
    <row r="96" spans="1:6" ht="28.8" x14ac:dyDescent="0.3">
      <c r="A96" s="12">
        <f t="shared" si="5"/>
        <v>82</v>
      </c>
      <c r="B96" s="25" t="s">
        <v>1557</v>
      </c>
      <c r="C96" s="5" t="s">
        <v>42</v>
      </c>
      <c r="D96" s="12">
        <v>57</v>
      </c>
      <c r="E96" s="10"/>
      <c r="F96" s="164">
        <f t="shared" si="4"/>
        <v>0</v>
      </c>
    </row>
    <row r="97" spans="1:6" ht="28.8" x14ac:dyDescent="0.3">
      <c r="A97" s="12">
        <f t="shared" si="5"/>
        <v>83</v>
      </c>
      <c r="B97" s="25" t="s">
        <v>1558</v>
      </c>
      <c r="C97" s="5" t="s">
        <v>42</v>
      </c>
      <c r="D97" s="12">
        <v>62</v>
      </c>
      <c r="E97" s="10"/>
      <c r="F97" s="164">
        <f t="shared" si="4"/>
        <v>0</v>
      </c>
    </row>
    <row r="98" spans="1:6" ht="28.8" x14ac:dyDescent="0.3">
      <c r="A98" s="12">
        <f t="shared" si="5"/>
        <v>84</v>
      </c>
      <c r="B98" s="25" t="s">
        <v>1559</v>
      </c>
      <c r="C98" s="5" t="s">
        <v>42</v>
      </c>
      <c r="D98" s="12">
        <v>67</v>
      </c>
      <c r="E98" s="10"/>
      <c r="F98" s="164">
        <f t="shared" si="4"/>
        <v>0</v>
      </c>
    </row>
    <row r="99" spans="1:6" ht="28.8" x14ac:dyDescent="0.3">
      <c r="A99" s="12">
        <f t="shared" si="5"/>
        <v>85</v>
      </c>
      <c r="B99" s="25" t="s">
        <v>1560</v>
      </c>
      <c r="C99" s="5" t="s">
        <v>42</v>
      </c>
      <c r="D99" s="12">
        <v>77</v>
      </c>
      <c r="E99" s="10"/>
      <c r="F99" s="164">
        <f t="shared" si="4"/>
        <v>0</v>
      </c>
    </row>
    <row r="100" spans="1:6" ht="28.8" x14ac:dyDescent="0.3">
      <c r="A100" s="12">
        <f t="shared" si="5"/>
        <v>86</v>
      </c>
      <c r="B100" s="25" t="s">
        <v>1561</v>
      </c>
      <c r="C100" s="5" t="s">
        <v>42</v>
      </c>
      <c r="D100" s="12">
        <v>77</v>
      </c>
      <c r="E100" s="10"/>
      <c r="F100" s="164">
        <f t="shared" si="4"/>
        <v>0</v>
      </c>
    </row>
    <row r="101" spans="1:6" ht="28.8" x14ac:dyDescent="0.3">
      <c r="A101" s="12">
        <f t="shared" si="5"/>
        <v>87</v>
      </c>
      <c r="B101" s="25" t="s">
        <v>1562</v>
      </c>
      <c r="C101" s="5" t="s">
        <v>42</v>
      </c>
      <c r="D101" s="12">
        <v>82</v>
      </c>
      <c r="E101" s="10"/>
      <c r="F101" s="164">
        <f t="shared" si="4"/>
        <v>0</v>
      </c>
    </row>
    <row r="102" spans="1:6" ht="28.8" x14ac:dyDescent="0.3">
      <c r="A102" s="12">
        <f t="shared" si="5"/>
        <v>88</v>
      </c>
      <c r="B102" s="25" t="s">
        <v>1563</v>
      </c>
      <c r="C102" s="5" t="s">
        <v>42</v>
      </c>
      <c r="D102" s="12">
        <v>87</v>
      </c>
      <c r="E102" s="10"/>
      <c r="F102" s="164">
        <f t="shared" si="4"/>
        <v>0</v>
      </c>
    </row>
    <row r="103" spans="1:6" ht="28.8" x14ac:dyDescent="0.3">
      <c r="A103" s="12">
        <f t="shared" si="5"/>
        <v>89</v>
      </c>
      <c r="B103" s="25" t="s">
        <v>1564</v>
      </c>
      <c r="C103" s="5" t="s">
        <v>42</v>
      </c>
      <c r="D103" s="12">
        <v>92</v>
      </c>
      <c r="E103" s="10"/>
      <c r="F103" s="164">
        <f t="shared" si="4"/>
        <v>0</v>
      </c>
    </row>
    <row r="104" spans="1:6" ht="28.8" x14ac:dyDescent="0.3">
      <c r="A104" s="12">
        <f t="shared" si="5"/>
        <v>90</v>
      </c>
      <c r="B104" s="25" t="s">
        <v>1565</v>
      </c>
      <c r="C104" s="5" t="s">
        <v>42</v>
      </c>
      <c r="D104" s="12">
        <v>62</v>
      </c>
      <c r="E104" s="10"/>
      <c r="F104" s="164">
        <f t="shared" si="4"/>
        <v>0</v>
      </c>
    </row>
    <row r="105" spans="1:6" ht="28.8" x14ac:dyDescent="0.3">
      <c r="A105" s="12">
        <f t="shared" si="5"/>
        <v>91</v>
      </c>
      <c r="B105" s="25" t="s">
        <v>1566</v>
      </c>
      <c r="C105" s="5" t="s">
        <v>42</v>
      </c>
      <c r="D105" s="12">
        <v>52</v>
      </c>
      <c r="E105" s="10"/>
      <c r="F105" s="164">
        <f t="shared" si="4"/>
        <v>0</v>
      </c>
    </row>
    <row r="106" spans="1:6" ht="28.8" x14ac:dyDescent="0.3">
      <c r="A106" s="12">
        <f t="shared" si="5"/>
        <v>92</v>
      </c>
      <c r="B106" s="25" t="s">
        <v>1567</v>
      </c>
      <c r="C106" s="5" t="s">
        <v>42</v>
      </c>
      <c r="D106" s="12">
        <v>49</v>
      </c>
      <c r="E106" s="10"/>
      <c r="F106" s="164">
        <f t="shared" si="4"/>
        <v>0</v>
      </c>
    </row>
    <row r="107" spans="1:6" ht="28.8" x14ac:dyDescent="0.3">
      <c r="A107" s="12">
        <f t="shared" si="5"/>
        <v>93</v>
      </c>
      <c r="B107" s="25" t="s">
        <v>1568</v>
      </c>
      <c r="C107" s="5" t="s">
        <v>42</v>
      </c>
      <c r="D107" s="12">
        <v>43</v>
      </c>
      <c r="E107" s="10"/>
      <c r="F107" s="164">
        <f t="shared" si="4"/>
        <v>0</v>
      </c>
    </row>
    <row r="108" spans="1:6" ht="28.8" x14ac:dyDescent="0.3">
      <c r="A108" s="12">
        <f t="shared" si="5"/>
        <v>94</v>
      </c>
      <c r="B108" s="25" t="s">
        <v>1569</v>
      </c>
      <c r="C108" s="5" t="s">
        <v>42</v>
      </c>
      <c r="D108" s="12">
        <v>38</v>
      </c>
      <c r="E108" s="10"/>
      <c r="F108" s="164">
        <f t="shared" si="4"/>
        <v>0</v>
      </c>
    </row>
    <row r="109" spans="1:6" ht="28.8" x14ac:dyDescent="0.3">
      <c r="A109" s="12">
        <f t="shared" si="5"/>
        <v>95</v>
      </c>
      <c r="B109" s="25" t="s">
        <v>1570</v>
      </c>
      <c r="C109" s="5" t="s">
        <v>42</v>
      </c>
      <c r="D109" s="12">
        <v>38</v>
      </c>
      <c r="E109" s="10"/>
      <c r="F109" s="164">
        <f t="shared" ref="F109" si="6">ROUND(D109*E109,2)</f>
        <v>0</v>
      </c>
    </row>
    <row r="110" spans="1:6" x14ac:dyDescent="0.3">
      <c r="A110" s="187" t="s">
        <v>1587</v>
      </c>
      <c r="B110" s="188"/>
      <c r="C110" s="188"/>
      <c r="D110" s="188"/>
      <c r="E110" s="189"/>
      <c r="F110" s="179">
        <f>SUM(F56:F109)</f>
        <v>0</v>
      </c>
    </row>
    <row r="111" spans="1:6" ht="28.8" x14ac:dyDescent="0.3">
      <c r="A111" s="168"/>
      <c r="B111" s="186" t="s">
        <v>64</v>
      </c>
      <c r="C111" s="166"/>
      <c r="D111" s="168"/>
      <c r="E111" s="169"/>
      <c r="F111" s="169"/>
    </row>
    <row r="112" spans="1:6" ht="28.8" x14ac:dyDescent="0.3">
      <c r="A112" s="12">
        <f>1+A109</f>
        <v>96</v>
      </c>
      <c r="B112" s="25" t="s">
        <v>347</v>
      </c>
      <c r="C112" s="5" t="s">
        <v>42</v>
      </c>
      <c r="D112" s="12">
        <v>8</v>
      </c>
      <c r="E112" s="10"/>
      <c r="F112" s="164">
        <f t="shared" ref="F112:F133" si="7">ROUND(D112*E112,2)</f>
        <v>0</v>
      </c>
    </row>
    <row r="113" spans="1:6" ht="28.8" x14ac:dyDescent="0.3">
      <c r="A113" s="12">
        <f t="shared" si="5"/>
        <v>97</v>
      </c>
      <c r="B113" s="25" t="s">
        <v>348</v>
      </c>
      <c r="C113" s="5" t="s">
        <v>42</v>
      </c>
      <c r="D113" s="12">
        <v>5</v>
      </c>
      <c r="E113" s="10"/>
      <c r="F113" s="164">
        <f t="shared" si="7"/>
        <v>0</v>
      </c>
    </row>
    <row r="114" spans="1:6" ht="28.8" x14ac:dyDescent="0.3">
      <c r="A114" s="12">
        <f t="shared" si="5"/>
        <v>98</v>
      </c>
      <c r="B114" s="25" t="s">
        <v>349</v>
      </c>
      <c r="C114" s="5" t="s">
        <v>42</v>
      </c>
      <c r="D114" s="12">
        <v>10</v>
      </c>
      <c r="E114" s="10"/>
      <c r="F114" s="164">
        <f t="shared" si="7"/>
        <v>0</v>
      </c>
    </row>
    <row r="115" spans="1:6" ht="28.8" x14ac:dyDescent="0.3">
      <c r="A115" s="12">
        <f t="shared" si="5"/>
        <v>99</v>
      </c>
      <c r="B115" s="25" t="s">
        <v>350</v>
      </c>
      <c r="C115" s="5" t="s">
        <v>42</v>
      </c>
      <c r="D115" s="12">
        <v>12</v>
      </c>
      <c r="E115" s="10"/>
      <c r="F115" s="164">
        <f t="shared" si="7"/>
        <v>0</v>
      </c>
    </row>
    <row r="116" spans="1:6" ht="28.8" x14ac:dyDescent="0.3">
      <c r="A116" s="12">
        <f t="shared" si="5"/>
        <v>100</v>
      </c>
      <c r="B116" s="25" t="s">
        <v>351</v>
      </c>
      <c r="C116" s="5" t="s">
        <v>42</v>
      </c>
      <c r="D116" s="12">
        <v>5</v>
      </c>
      <c r="E116" s="10"/>
      <c r="F116" s="164">
        <f t="shared" si="7"/>
        <v>0</v>
      </c>
    </row>
    <row r="117" spans="1:6" ht="28.8" x14ac:dyDescent="0.3">
      <c r="A117" s="12">
        <f t="shared" si="5"/>
        <v>101</v>
      </c>
      <c r="B117" s="25" t="s">
        <v>352</v>
      </c>
      <c r="C117" s="5" t="s">
        <v>42</v>
      </c>
      <c r="D117" s="12">
        <v>0.5</v>
      </c>
      <c r="E117" s="10"/>
      <c r="F117" s="164">
        <f t="shared" si="7"/>
        <v>0</v>
      </c>
    </row>
    <row r="118" spans="1:6" ht="43.2" x14ac:dyDescent="0.3">
      <c r="A118" s="12">
        <f t="shared" si="5"/>
        <v>102</v>
      </c>
      <c r="B118" s="25" t="s">
        <v>353</v>
      </c>
      <c r="C118" s="5" t="s">
        <v>42</v>
      </c>
      <c r="D118" s="12">
        <v>4</v>
      </c>
      <c r="E118" s="10"/>
      <c r="F118" s="164">
        <f t="shared" si="7"/>
        <v>0</v>
      </c>
    </row>
    <row r="119" spans="1:6" ht="28.8" x14ac:dyDescent="0.3">
      <c r="A119" s="12">
        <f t="shared" si="5"/>
        <v>103</v>
      </c>
      <c r="B119" s="25" t="s">
        <v>354</v>
      </c>
      <c r="C119" s="5" t="s">
        <v>42</v>
      </c>
      <c r="D119" s="12">
        <v>6</v>
      </c>
      <c r="E119" s="10"/>
      <c r="F119" s="164">
        <f t="shared" si="7"/>
        <v>0</v>
      </c>
    </row>
    <row r="120" spans="1:6" ht="28.8" x14ac:dyDescent="0.3">
      <c r="A120" s="12">
        <f t="shared" si="5"/>
        <v>104</v>
      </c>
      <c r="B120" s="25" t="s">
        <v>355</v>
      </c>
      <c r="C120" s="5" t="s">
        <v>42</v>
      </c>
      <c r="D120" s="12">
        <v>7</v>
      </c>
      <c r="E120" s="10"/>
      <c r="F120" s="164">
        <f t="shared" si="7"/>
        <v>0</v>
      </c>
    </row>
    <row r="121" spans="1:6" ht="28.8" x14ac:dyDescent="0.3">
      <c r="A121" s="12">
        <f t="shared" si="5"/>
        <v>105</v>
      </c>
      <c r="B121" s="25" t="s">
        <v>356</v>
      </c>
      <c r="C121" s="5" t="s">
        <v>42</v>
      </c>
      <c r="D121" s="12">
        <v>7.5</v>
      </c>
      <c r="E121" s="10"/>
      <c r="F121" s="164">
        <f t="shared" si="7"/>
        <v>0</v>
      </c>
    </row>
    <row r="122" spans="1:6" ht="28.8" x14ac:dyDescent="0.3">
      <c r="A122" s="12">
        <f t="shared" si="5"/>
        <v>106</v>
      </c>
      <c r="B122" s="25" t="s">
        <v>357</v>
      </c>
      <c r="C122" s="5" t="s">
        <v>42</v>
      </c>
      <c r="D122" s="12">
        <v>5.5</v>
      </c>
      <c r="E122" s="10"/>
      <c r="F122" s="164">
        <f t="shared" si="7"/>
        <v>0</v>
      </c>
    </row>
    <row r="123" spans="1:6" ht="28.8" x14ac:dyDescent="0.3">
      <c r="A123" s="12">
        <f t="shared" si="5"/>
        <v>107</v>
      </c>
      <c r="B123" s="25" t="s">
        <v>358</v>
      </c>
      <c r="C123" s="5" t="s">
        <v>42</v>
      </c>
      <c r="D123" s="12">
        <v>6</v>
      </c>
      <c r="E123" s="10"/>
      <c r="F123" s="164">
        <f t="shared" si="7"/>
        <v>0</v>
      </c>
    </row>
    <row r="124" spans="1:6" ht="28.8" x14ac:dyDescent="0.3">
      <c r="A124" s="12">
        <f t="shared" si="5"/>
        <v>108</v>
      </c>
      <c r="B124" s="25" t="s">
        <v>359</v>
      </c>
      <c r="C124" s="5" t="s">
        <v>42</v>
      </c>
      <c r="D124" s="12">
        <v>7</v>
      </c>
      <c r="E124" s="10"/>
      <c r="F124" s="164">
        <f t="shared" si="7"/>
        <v>0</v>
      </c>
    </row>
    <row r="125" spans="1:6" ht="28.8" x14ac:dyDescent="0.3">
      <c r="A125" s="12">
        <f t="shared" si="5"/>
        <v>109</v>
      </c>
      <c r="B125" s="25" t="s">
        <v>360</v>
      </c>
      <c r="C125" s="5" t="s">
        <v>42</v>
      </c>
      <c r="D125" s="12">
        <v>5</v>
      </c>
      <c r="E125" s="10"/>
      <c r="F125" s="164">
        <f t="shared" si="7"/>
        <v>0</v>
      </c>
    </row>
    <row r="126" spans="1:6" ht="28.8" x14ac:dyDescent="0.3">
      <c r="A126" s="12">
        <f t="shared" si="5"/>
        <v>110</v>
      </c>
      <c r="B126" s="25" t="s">
        <v>361</v>
      </c>
      <c r="C126" s="5" t="s">
        <v>42</v>
      </c>
      <c r="D126" s="12">
        <v>7</v>
      </c>
      <c r="E126" s="10"/>
      <c r="F126" s="164">
        <f t="shared" si="7"/>
        <v>0</v>
      </c>
    </row>
    <row r="127" spans="1:6" ht="28.8" x14ac:dyDescent="0.3">
      <c r="A127" s="12">
        <f t="shared" si="5"/>
        <v>111</v>
      </c>
      <c r="B127" s="25" t="s">
        <v>362</v>
      </c>
      <c r="C127" s="5" t="s">
        <v>42</v>
      </c>
      <c r="D127" s="12">
        <v>6</v>
      </c>
      <c r="E127" s="10"/>
      <c r="F127" s="164">
        <f t="shared" si="7"/>
        <v>0</v>
      </c>
    </row>
    <row r="128" spans="1:6" ht="28.8" x14ac:dyDescent="0.3">
      <c r="A128" s="12">
        <f t="shared" si="5"/>
        <v>112</v>
      </c>
      <c r="B128" s="25" t="s">
        <v>363</v>
      </c>
      <c r="C128" s="5" t="s">
        <v>42</v>
      </c>
      <c r="D128" s="12">
        <v>6</v>
      </c>
      <c r="E128" s="10"/>
      <c r="F128" s="164">
        <f t="shared" si="7"/>
        <v>0</v>
      </c>
    </row>
    <row r="129" spans="1:6" ht="28.8" x14ac:dyDescent="0.3">
      <c r="A129" s="12">
        <f t="shared" si="5"/>
        <v>113</v>
      </c>
      <c r="B129" s="25" t="s">
        <v>364</v>
      </c>
      <c r="C129" s="5" t="s">
        <v>42</v>
      </c>
      <c r="D129" s="12">
        <v>6</v>
      </c>
      <c r="E129" s="10"/>
      <c r="F129" s="164">
        <f t="shared" si="7"/>
        <v>0</v>
      </c>
    </row>
    <row r="130" spans="1:6" ht="28.8" x14ac:dyDescent="0.3">
      <c r="A130" s="12">
        <f t="shared" si="5"/>
        <v>114</v>
      </c>
      <c r="B130" s="25" t="s">
        <v>365</v>
      </c>
      <c r="C130" s="5" t="s">
        <v>42</v>
      </c>
      <c r="D130" s="12">
        <v>78</v>
      </c>
      <c r="E130" s="10"/>
      <c r="F130" s="164">
        <f t="shared" si="7"/>
        <v>0</v>
      </c>
    </row>
    <row r="131" spans="1:6" ht="28.8" x14ac:dyDescent="0.3">
      <c r="A131" s="12">
        <f t="shared" si="5"/>
        <v>115</v>
      </c>
      <c r="B131" s="25" t="s">
        <v>366</v>
      </c>
      <c r="C131" s="5" t="s">
        <v>42</v>
      </c>
      <c r="D131" s="12">
        <v>55</v>
      </c>
      <c r="E131" s="10"/>
      <c r="F131" s="164">
        <f t="shared" si="7"/>
        <v>0</v>
      </c>
    </row>
    <row r="132" spans="1:6" ht="28.8" x14ac:dyDescent="0.3">
      <c r="A132" s="12">
        <f t="shared" si="5"/>
        <v>116</v>
      </c>
      <c r="B132" s="25" t="s">
        <v>367</v>
      </c>
      <c r="C132" s="5" t="s">
        <v>42</v>
      </c>
      <c r="D132" s="12">
        <v>56.5</v>
      </c>
      <c r="E132" s="10"/>
      <c r="F132" s="164">
        <f t="shared" si="7"/>
        <v>0</v>
      </c>
    </row>
    <row r="133" spans="1:6" ht="28.8" x14ac:dyDescent="0.3">
      <c r="A133" s="12">
        <f t="shared" si="5"/>
        <v>117</v>
      </c>
      <c r="B133" s="25" t="s">
        <v>1572</v>
      </c>
      <c r="C133" s="5" t="s">
        <v>42</v>
      </c>
      <c r="D133" s="12">
        <v>38</v>
      </c>
      <c r="E133" s="10"/>
      <c r="F133" s="164">
        <f t="shared" si="7"/>
        <v>0</v>
      </c>
    </row>
    <row r="134" spans="1:6" ht="28.8" x14ac:dyDescent="0.3">
      <c r="A134" s="12">
        <f t="shared" si="5"/>
        <v>118</v>
      </c>
      <c r="B134" s="25" t="s">
        <v>368</v>
      </c>
      <c r="C134" s="5" t="s">
        <v>42</v>
      </c>
      <c r="D134" s="12">
        <v>38</v>
      </c>
      <c r="E134" s="10"/>
      <c r="F134" s="164">
        <f t="shared" ref="F134" si="8">ROUND(D134*E134,2)</f>
        <v>0</v>
      </c>
    </row>
    <row r="135" spans="1:6" x14ac:dyDescent="0.3">
      <c r="A135" s="187" t="s">
        <v>1586</v>
      </c>
      <c r="B135" s="188"/>
      <c r="C135" s="188"/>
      <c r="D135" s="188"/>
      <c r="E135" s="189"/>
      <c r="F135" s="179">
        <f>SUM(F112:F134)</f>
        <v>0</v>
      </c>
    </row>
    <row r="136" spans="1:6" x14ac:dyDescent="0.3">
      <c r="A136" s="168"/>
      <c r="B136" s="185" t="s">
        <v>630</v>
      </c>
      <c r="C136" s="185"/>
      <c r="D136" s="185"/>
      <c r="E136" s="185"/>
      <c r="F136" s="169"/>
    </row>
    <row r="137" spans="1:6" ht="28.8" x14ac:dyDescent="0.3">
      <c r="A137" s="12">
        <f>1+A134</f>
        <v>119</v>
      </c>
      <c r="B137" s="25" t="s">
        <v>531</v>
      </c>
      <c r="C137" s="5" t="s">
        <v>42</v>
      </c>
      <c r="D137" s="12">
        <v>80</v>
      </c>
      <c r="E137" s="10"/>
      <c r="F137" s="164">
        <f t="shared" ref="F137:F200" si="9">ROUND(D137*E137,2)</f>
        <v>0</v>
      </c>
    </row>
    <row r="138" spans="1:6" x14ac:dyDescent="0.3">
      <c r="A138" s="12">
        <f t="shared" ref="A138:A201" si="10">1+A137</f>
        <v>120</v>
      </c>
      <c r="B138" s="25" t="s">
        <v>532</v>
      </c>
      <c r="C138" s="5" t="s">
        <v>42</v>
      </c>
      <c r="D138" s="12">
        <v>80</v>
      </c>
      <c r="E138" s="10"/>
      <c r="F138" s="164">
        <f t="shared" si="9"/>
        <v>0</v>
      </c>
    </row>
    <row r="139" spans="1:6" x14ac:dyDescent="0.3">
      <c r="A139" s="12">
        <f t="shared" si="10"/>
        <v>121</v>
      </c>
      <c r="B139" s="25" t="s">
        <v>533</v>
      </c>
      <c r="C139" s="5" t="s">
        <v>42</v>
      </c>
      <c r="D139" s="12">
        <v>46</v>
      </c>
      <c r="E139" s="10"/>
      <c r="F139" s="164">
        <f t="shared" si="9"/>
        <v>0</v>
      </c>
    </row>
    <row r="140" spans="1:6" x14ac:dyDescent="0.3">
      <c r="A140" s="12">
        <f t="shared" si="10"/>
        <v>122</v>
      </c>
      <c r="B140" s="25" t="s">
        <v>534</v>
      </c>
      <c r="C140" s="5" t="s">
        <v>42</v>
      </c>
      <c r="D140" s="12">
        <v>46</v>
      </c>
      <c r="E140" s="10"/>
      <c r="F140" s="164">
        <f t="shared" si="9"/>
        <v>0</v>
      </c>
    </row>
    <row r="141" spans="1:6" x14ac:dyDescent="0.3">
      <c r="A141" s="12">
        <f t="shared" si="10"/>
        <v>123</v>
      </c>
      <c r="B141" s="25" t="s">
        <v>535</v>
      </c>
      <c r="C141" s="5" t="s">
        <v>42</v>
      </c>
      <c r="D141" s="12">
        <v>49</v>
      </c>
      <c r="E141" s="10"/>
      <c r="F141" s="164">
        <f t="shared" si="9"/>
        <v>0</v>
      </c>
    </row>
    <row r="142" spans="1:6" x14ac:dyDescent="0.3">
      <c r="A142" s="12">
        <f t="shared" si="10"/>
        <v>124</v>
      </c>
      <c r="B142" s="25" t="s">
        <v>536</v>
      </c>
      <c r="C142" s="5" t="s">
        <v>42</v>
      </c>
      <c r="D142" s="12">
        <v>49</v>
      </c>
      <c r="E142" s="10"/>
      <c r="F142" s="164">
        <f t="shared" si="9"/>
        <v>0</v>
      </c>
    </row>
    <row r="143" spans="1:6" x14ac:dyDescent="0.3">
      <c r="A143" s="12">
        <f t="shared" si="10"/>
        <v>125</v>
      </c>
      <c r="B143" s="25" t="s">
        <v>537</v>
      </c>
      <c r="C143" s="5" t="s">
        <v>42</v>
      </c>
      <c r="D143" s="12">
        <v>49</v>
      </c>
      <c r="E143" s="10"/>
      <c r="F143" s="164">
        <f t="shared" si="9"/>
        <v>0</v>
      </c>
    </row>
    <row r="144" spans="1:6" x14ac:dyDescent="0.3">
      <c r="A144" s="12">
        <f t="shared" si="10"/>
        <v>126</v>
      </c>
      <c r="B144" s="25" t="s">
        <v>538</v>
      </c>
      <c r="C144" s="5" t="s">
        <v>42</v>
      </c>
      <c r="D144" s="12">
        <v>49</v>
      </c>
      <c r="E144" s="10"/>
      <c r="F144" s="164">
        <f t="shared" si="9"/>
        <v>0</v>
      </c>
    </row>
    <row r="145" spans="1:6" x14ac:dyDescent="0.3">
      <c r="A145" s="12">
        <f t="shared" si="10"/>
        <v>127</v>
      </c>
      <c r="B145" s="25" t="s">
        <v>539</v>
      </c>
      <c r="C145" s="5" t="s">
        <v>42</v>
      </c>
      <c r="D145" s="12">
        <v>90</v>
      </c>
      <c r="E145" s="10"/>
      <c r="F145" s="164">
        <f t="shared" si="9"/>
        <v>0</v>
      </c>
    </row>
    <row r="146" spans="1:6" x14ac:dyDescent="0.3">
      <c r="A146" s="12">
        <f t="shared" si="10"/>
        <v>128</v>
      </c>
      <c r="B146" s="25" t="s">
        <v>540</v>
      </c>
      <c r="C146" s="5" t="s">
        <v>42</v>
      </c>
      <c r="D146" s="12">
        <v>90</v>
      </c>
      <c r="E146" s="10"/>
      <c r="F146" s="164">
        <f t="shared" si="9"/>
        <v>0</v>
      </c>
    </row>
    <row r="147" spans="1:6" x14ac:dyDescent="0.3">
      <c r="A147" s="12">
        <f t="shared" si="10"/>
        <v>129</v>
      </c>
      <c r="B147" s="25" t="s">
        <v>541</v>
      </c>
      <c r="C147" s="5" t="s">
        <v>42</v>
      </c>
      <c r="D147" s="12">
        <v>90</v>
      </c>
      <c r="E147" s="10"/>
      <c r="F147" s="164">
        <f t="shared" si="9"/>
        <v>0</v>
      </c>
    </row>
    <row r="148" spans="1:6" x14ac:dyDescent="0.3">
      <c r="A148" s="12">
        <f t="shared" si="10"/>
        <v>130</v>
      </c>
      <c r="B148" s="25" t="s">
        <v>542</v>
      </c>
      <c r="C148" s="5" t="s">
        <v>42</v>
      </c>
      <c r="D148" s="12">
        <v>97</v>
      </c>
      <c r="E148" s="10"/>
      <c r="F148" s="164">
        <f t="shared" si="9"/>
        <v>0</v>
      </c>
    </row>
    <row r="149" spans="1:6" x14ac:dyDescent="0.3">
      <c r="A149" s="12">
        <f t="shared" si="10"/>
        <v>131</v>
      </c>
      <c r="B149" s="25" t="s">
        <v>543</v>
      </c>
      <c r="C149" s="5" t="s">
        <v>42</v>
      </c>
      <c r="D149" s="12">
        <v>97</v>
      </c>
      <c r="E149" s="10"/>
      <c r="F149" s="164">
        <f t="shared" si="9"/>
        <v>0</v>
      </c>
    </row>
    <row r="150" spans="1:6" x14ac:dyDescent="0.3">
      <c r="A150" s="12">
        <f t="shared" si="10"/>
        <v>132</v>
      </c>
      <c r="B150" s="25" t="s">
        <v>544</v>
      </c>
      <c r="C150" s="5" t="s">
        <v>42</v>
      </c>
      <c r="D150" s="12">
        <v>97</v>
      </c>
      <c r="E150" s="10"/>
      <c r="F150" s="164">
        <f t="shared" si="9"/>
        <v>0</v>
      </c>
    </row>
    <row r="151" spans="1:6" x14ac:dyDescent="0.3">
      <c r="A151" s="12">
        <f t="shared" si="10"/>
        <v>133</v>
      </c>
      <c r="B151" s="25" t="s">
        <v>545</v>
      </c>
      <c r="C151" s="5" t="s">
        <v>42</v>
      </c>
      <c r="D151" s="12">
        <v>97</v>
      </c>
      <c r="E151" s="10"/>
      <c r="F151" s="164">
        <f t="shared" si="9"/>
        <v>0</v>
      </c>
    </row>
    <row r="152" spans="1:6" x14ac:dyDescent="0.3">
      <c r="A152" s="12">
        <f t="shared" si="10"/>
        <v>134</v>
      </c>
      <c r="B152" s="25" t="s">
        <v>546</v>
      </c>
      <c r="C152" s="5" t="s">
        <v>42</v>
      </c>
      <c r="D152" s="12">
        <v>68</v>
      </c>
      <c r="E152" s="10"/>
      <c r="F152" s="164">
        <f t="shared" si="9"/>
        <v>0</v>
      </c>
    </row>
    <row r="153" spans="1:6" x14ac:dyDescent="0.3">
      <c r="A153" s="12">
        <f t="shared" si="10"/>
        <v>135</v>
      </c>
      <c r="B153" s="25" t="s">
        <v>547</v>
      </c>
      <c r="C153" s="5" t="s">
        <v>42</v>
      </c>
      <c r="D153" s="12">
        <v>68</v>
      </c>
      <c r="E153" s="10"/>
      <c r="F153" s="164">
        <f t="shared" si="9"/>
        <v>0</v>
      </c>
    </row>
    <row r="154" spans="1:6" x14ac:dyDescent="0.3">
      <c r="A154" s="12">
        <f t="shared" si="10"/>
        <v>136</v>
      </c>
      <c r="B154" s="25" t="s">
        <v>548</v>
      </c>
      <c r="C154" s="5" t="s">
        <v>42</v>
      </c>
      <c r="D154" s="12">
        <v>68</v>
      </c>
      <c r="E154" s="10"/>
      <c r="F154" s="164">
        <f t="shared" si="9"/>
        <v>0</v>
      </c>
    </row>
    <row r="155" spans="1:6" x14ac:dyDescent="0.3">
      <c r="A155" s="12">
        <f t="shared" si="10"/>
        <v>137</v>
      </c>
      <c r="B155" s="25" t="s">
        <v>549</v>
      </c>
      <c r="C155" s="5" t="s">
        <v>42</v>
      </c>
      <c r="D155" s="12">
        <v>20</v>
      </c>
      <c r="E155" s="10"/>
      <c r="F155" s="164">
        <f t="shared" si="9"/>
        <v>0</v>
      </c>
    </row>
    <row r="156" spans="1:6" x14ac:dyDescent="0.3">
      <c r="A156" s="12">
        <f t="shared" si="10"/>
        <v>138</v>
      </c>
      <c r="B156" s="25" t="s">
        <v>550</v>
      </c>
      <c r="C156" s="5" t="s">
        <v>42</v>
      </c>
      <c r="D156" s="12">
        <v>19.5</v>
      </c>
      <c r="E156" s="10"/>
      <c r="F156" s="164">
        <f t="shared" si="9"/>
        <v>0</v>
      </c>
    </row>
    <row r="157" spans="1:6" x14ac:dyDescent="0.3">
      <c r="A157" s="12">
        <f t="shared" si="10"/>
        <v>139</v>
      </c>
      <c r="B157" s="25" t="s">
        <v>551</v>
      </c>
      <c r="C157" s="5" t="s">
        <v>42</v>
      </c>
      <c r="D157" s="12">
        <v>38</v>
      </c>
      <c r="E157" s="10"/>
      <c r="F157" s="164">
        <f t="shared" si="9"/>
        <v>0</v>
      </c>
    </row>
    <row r="158" spans="1:6" x14ac:dyDescent="0.3">
      <c r="A158" s="12">
        <f t="shared" si="10"/>
        <v>140</v>
      </c>
      <c r="B158" s="25" t="s">
        <v>552</v>
      </c>
      <c r="C158" s="5" t="s">
        <v>42</v>
      </c>
      <c r="D158" s="12">
        <v>38</v>
      </c>
      <c r="E158" s="10"/>
      <c r="F158" s="164">
        <f t="shared" si="9"/>
        <v>0</v>
      </c>
    </row>
    <row r="159" spans="1:6" x14ac:dyDescent="0.3">
      <c r="A159" s="12">
        <f t="shared" si="10"/>
        <v>141</v>
      </c>
      <c r="B159" s="25" t="s">
        <v>553</v>
      </c>
      <c r="C159" s="5" t="s">
        <v>42</v>
      </c>
      <c r="D159" s="12">
        <v>38</v>
      </c>
      <c r="E159" s="10"/>
      <c r="F159" s="164">
        <f t="shared" si="9"/>
        <v>0</v>
      </c>
    </row>
    <row r="160" spans="1:6" x14ac:dyDescent="0.3">
      <c r="A160" s="12">
        <f t="shared" si="10"/>
        <v>142</v>
      </c>
      <c r="B160" s="25" t="s">
        <v>554</v>
      </c>
      <c r="C160" s="5" t="s">
        <v>42</v>
      </c>
      <c r="D160" s="12">
        <v>38</v>
      </c>
      <c r="E160" s="10"/>
      <c r="F160" s="164">
        <f t="shared" si="9"/>
        <v>0</v>
      </c>
    </row>
    <row r="161" spans="1:6" x14ac:dyDescent="0.3">
      <c r="A161" s="12">
        <f t="shared" si="10"/>
        <v>143</v>
      </c>
      <c r="B161" s="25" t="s">
        <v>555</v>
      </c>
      <c r="C161" s="5" t="s">
        <v>42</v>
      </c>
      <c r="D161" s="12">
        <v>38</v>
      </c>
      <c r="E161" s="10"/>
      <c r="F161" s="164">
        <f t="shared" si="9"/>
        <v>0</v>
      </c>
    </row>
    <row r="162" spans="1:6" x14ac:dyDescent="0.3">
      <c r="A162" s="12">
        <f t="shared" si="10"/>
        <v>144</v>
      </c>
      <c r="B162" s="25" t="s">
        <v>556</v>
      </c>
      <c r="C162" s="5" t="s">
        <v>42</v>
      </c>
      <c r="D162" s="12">
        <v>38</v>
      </c>
      <c r="E162" s="10"/>
      <c r="F162" s="164">
        <f t="shared" si="9"/>
        <v>0</v>
      </c>
    </row>
    <row r="163" spans="1:6" x14ac:dyDescent="0.3">
      <c r="A163" s="12">
        <f t="shared" si="10"/>
        <v>145</v>
      </c>
      <c r="B163" s="25" t="s">
        <v>557</v>
      </c>
      <c r="C163" s="5" t="s">
        <v>42</v>
      </c>
      <c r="D163" s="12">
        <v>66.5</v>
      </c>
      <c r="E163" s="10"/>
      <c r="F163" s="164">
        <f t="shared" si="9"/>
        <v>0</v>
      </c>
    </row>
    <row r="164" spans="1:6" x14ac:dyDescent="0.3">
      <c r="A164" s="12">
        <f t="shared" si="10"/>
        <v>146</v>
      </c>
      <c r="B164" s="25" t="s">
        <v>558</v>
      </c>
      <c r="C164" s="5" t="s">
        <v>42</v>
      </c>
      <c r="D164" s="12">
        <v>66.5</v>
      </c>
      <c r="E164" s="10"/>
      <c r="F164" s="164">
        <f t="shared" si="9"/>
        <v>0</v>
      </c>
    </row>
    <row r="165" spans="1:6" x14ac:dyDescent="0.3">
      <c r="A165" s="12">
        <f t="shared" si="10"/>
        <v>147</v>
      </c>
      <c r="B165" s="25" t="s">
        <v>559</v>
      </c>
      <c r="C165" s="5" t="s">
        <v>42</v>
      </c>
      <c r="D165" s="12">
        <v>66.5</v>
      </c>
      <c r="E165" s="10"/>
      <c r="F165" s="164">
        <f t="shared" si="9"/>
        <v>0</v>
      </c>
    </row>
    <row r="166" spans="1:6" x14ac:dyDescent="0.3">
      <c r="A166" s="12">
        <f t="shared" si="10"/>
        <v>148</v>
      </c>
      <c r="B166" s="25" t="s">
        <v>560</v>
      </c>
      <c r="C166" s="5" t="s">
        <v>42</v>
      </c>
      <c r="D166" s="12">
        <v>23.5</v>
      </c>
      <c r="E166" s="10"/>
      <c r="F166" s="164">
        <f t="shared" si="9"/>
        <v>0</v>
      </c>
    </row>
    <row r="167" spans="1:6" x14ac:dyDescent="0.3">
      <c r="A167" s="12">
        <f t="shared" si="10"/>
        <v>149</v>
      </c>
      <c r="B167" s="25" t="s">
        <v>561</v>
      </c>
      <c r="C167" s="5" t="s">
        <v>42</v>
      </c>
      <c r="D167" s="12">
        <v>23.5</v>
      </c>
      <c r="E167" s="10"/>
      <c r="F167" s="164">
        <f t="shared" si="9"/>
        <v>0</v>
      </c>
    </row>
    <row r="168" spans="1:6" x14ac:dyDescent="0.3">
      <c r="A168" s="12">
        <f t="shared" si="10"/>
        <v>150</v>
      </c>
      <c r="B168" s="25" t="s">
        <v>562</v>
      </c>
      <c r="C168" s="5" t="s">
        <v>42</v>
      </c>
      <c r="D168" s="12">
        <v>23</v>
      </c>
      <c r="E168" s="10"/>
      <c r="F168" s="164">
        <f t="shared" si="9"/>
        <v>0</v>
      </c>
    </row>
    <row r="169" spans="1:6" x14ac:dyDescent="0.3">
      <c r="A169" s="12">
        <f t="shared" si="10"/>
        <v>151</v>
      </c>
      <c r="B169" s="25" t="s">
        <v>563</v>
      </c>
      <c r="C169" s="5" t="s">
        <v>42</v>
      </c>
      <c r="D169" s="12">
        <v>23</v>
      </c>
      <c r="E169" s="10"/>
      <c r="F169" s="164">
        <f t="shared" si="9"/>
        <v>0</v>
      </c>
    </row>
    <row r="170" spans="1:6" x14ac:dyDescent="0.3">
      <c r="A170" s="12">
        <f t="shared" si="10"/>
        <v>152</v>
      </c>
      <c r="B170" s="25" t="s">
        <v>564</v>
      </c>
      <c r="C170" s="5" t="s">
        <v>42</v>
      </c>
      <c r="D170" s="12">
        <v>23</v>
      </c>
      <c r="E170" s="10"/>
      <c r="F170" s="164">
        <f t="shared" si="9"/>
        <v>0</v>
      </c>
    </row>
    <row r="171" spans="1:6" x14ac:dyDescent="0.3">
      <c r="A171" s="12">
        <f t="shared" si="10"/>
        <v>153</v>
      </c>
      <c r="B171" s="25" t="s">
        <v>565</v>
      </c>
      <c r="C171" s="5" t="s">
        <v>42</v>
      </c>
      <c r="D171" s="12">
        <v>47</v>
      </c>
      <c r="E171" s="10"/>
      <c r="F171" s="164">
        <f t="shared" si="9"/>
        <v>0</v>
      </c>
    </row>
    <row r="172" spans="1:6" x14ac:dyDescent="0.3">
      <c r="A172" s="12">
        <f t="shared" si="10"/>
        <v>154</v>
      </c>
      <c r="B172" s="25" t="s">
        <v>566</v>
      </c>
      <c r="C172" s="5" t="s">
        <v>42</v>
      </c>
      <c r="D172" s="12">
        <v>16</v>
      </c>
      <c r="E172" s="10"/>
      <c r="F172" s="164">
        <f t="shared" si="9"/>
        <v>0</v>
      </c>
    </row>
    <row r="173" spans="1:6" x14ac:dyDescent="0.3">
      <c r="A173" s="12">
        <f t="shared" si="10"/>
        <v>155</v>
      </c>
      <c r="B173" s="25" t="s">
        <v>567</v>
      </c>
      <c r="C173" s="5" t="s">
        <v>42</v>
      </c>
      <c r="D173" s="12">
        <v>15.5</v>
      </c>
      <c r="E173" s="10"/>
      <c r="F173" s="164">
        <f t="shared" si="9"/>
        <v>0</v>
      </c>
    </row>
    <row r="174" spans="1:6" x14ac:dyDescent="0.3">
      <c r="A174" s="12">
        <f t="shared" si="10"/>
        <v>156</v>
      </c>
      <c r="B174" s="25" t="s">
        <v>568</v>
      </c>
      <c r="C174" s="5" t="s">
        <v>42</v>
      </c>
      <c r="D174" s="12">
        <v>32</v>
      </c>
      <c r="E174" s="10"/>
      <c r="F174" s="164">
        <f t="shared" si="9"/>
        <v>0</v>
      </c>
    </row>
    <row r="175" spans="1:6" x14ac:dyDescent="0.3">
      <c r="A175" s="12">
        <f t="shared" si="10"/>
        <v>157</v>
      </c>
      <c r="B175" s="25" t="s">
        <v>569</v>
      </c>
      <c r="C175" s="5" t="s">
        <v>42</v>
      </c>
      <c r="D175" s="12">
        <v>31.5</v>
      </c>
      <c r="E175" s="10"/>
      <c r="F175" s="164">
        <f t="shared" si="9"/>
        <v>0</v>
      </c>
    </row>
    <row r="176" spans="1:6" x14ac:dyDescent="0.3">
      <c r="A176" s="12">
        <f t="shared" si="10"/>
        <v>158</v>
      </c>
      <c r="B176" s="25" t="s">
        <v>570</v>
      </c>
      <c r="C176" s="5" t="s">
        <v>42</v>
      </c>
      <c r="D176" s="12">
        <v>31</v>
      </c>
      <c r="E176" s="10"/>
      <c r="F176" s="164">
        <f t="shared" si="9"/>
        <v>0</v>
      </c>
    </row>
    <row r="177" spans="1:6" x14ac:dyDescent="0.3">
      <c r="A177" s="12">
        <f t="shared" si="10"/>
        <v>159</v>
      </c>
      <c r="B177" s="25" t="s">
        <v>571</v>
      </c>
      <c r="C177" s="5" t="s">
        <v>42</v>
      </c>
      <c r="D177" s="12">
        <v>34</v>
      </c>
      <c r="E177" s="10"/>
      <c r="F177" s="164">
        <f t="shared" si="9"/>
        <v>0</v>
      </c>
    </row>
    <row r="178" spans="1:6" x14ac:dyDescent="0.3">
      <c r="A178" s="12">
        <f t="shared" si="10"/>
        <v>160</v>
      </c>
      <c r="B178" s="25" t="s">
        <v>572</v>
      </c>
      <c r="C178" s="5" t="s">
        <v>42</v>
      </c>
      <c r="D178" s="12">
        <v>33</v>
      </c>
      <c r="E178" s="10"/>
      <c r="F178" s="164">
        <f t="shared" si="9"/>
        <v>0</v>
      </c>
    </row>
    <row r="179" spans="1:6" x14ac:dyDescent="0.3">
      <c r="A179" s="12">
        <f t="shared" si="10"/>
        <v>161</v>
      </c>
      <c r="B179" s="25" t="s">
        <v>573</v>
      </c>
      <c r="C179" s="5" t="s">
        <v>42</v>
      </c>
      <c r="D179" s="12">
        <v>33.5</v>
      </c>
      <c r="E179" s="10"/>
      <c r="F179" s="164">
        <f t="shared" si="9"/>
        <v>0</v>
      </c>
    </row>
    <row r="180" spans="1:6" x14ac:dyDescent="0.3">
      <c r="A180" s="12">
        <f t="shared" si="10"/>
        <v>162</v>
      </c>
      <c r="B180" s="25" t="s">
        <v>574</v>
      </c>
      <c r="C180" s="5" t="s">
        <v>42</v>
      </c>
      <c r="D180" s="12">
        <v>19.5</v>
      </c>
      <c r="E180" s="10"/>
      <c r="F180" s="164">
        <f t="shared" si="9"/>
        <v>0</v>
      </c>
    </row>
    <row r="181" spans="1:6" x14ac:dyDescent="0.3">
      <c r="A181" s="12">
        <f t="shared" si="10"/>
        <v>163</v>
      </c>
      <c r="B181" s="25" t="s">
        <v>575</v>
      </c>
      <c r="C181" s="5" t="s">
        <v>42</v>
      </c>
      <c r="D181" s="12">
        <v>19</v>
      </c>
      <c r="E181" s="10"/>
      <c r="F181" s="164">
        <f t="shared" si="9"/>
        <v>0</v>
      </c>
    </row>
    <row r="182" spans="1:6" x14ac:dyDescent="0.3">
      <c r="A182" s="12">
        <f t="shared" si="10"/>
        <v>164</v>
      </c>
      <c r="B182" s="25" t="s">
        <v>576</v>
      </c>
      <c r="C182" s="5" t="s">
        <v>42</v>
      </c>
      <c r="D182" s="12">
        <v>37.5</v>
      </c>
      <c r="E182" s="20"/>
      <c r="F182" s="164">
        <f t="shared" si="9"/>
        <v>0</v>
      </c>
    </row>
    <row r="183" spans="1:6" x14ac:dyDescent="0.3">
      <c r="A183" s="12">
        <f t="shared" si="10"/>
        <v>165</v>
      </c>
      <c r="B183" s="25" t="s">
        <v>577</v>
      </c>
      <c r="C183" s="5" t="s">
        <v>42</v>
      </c>
      <c r="D183" s="12">
        <v>37.5</v>
      </c>
      <c r="E183" s="20"/>
      <c r="F183" s="164">
        <f t="shared" si="9"/>
        <v>0</v>
      </c>
    </row>
    <row r="184" spans="1:6" x14ac:dyDescent="0.3">
      <c r="A184" s="12">
        <f t="shared" si="10"/>
        <v>166</v>
      </c>
      <c r="B184" s="25" t="s">
        <v>578</v>
      </c>
      <c r="C184" s="5" t="s">
        <v>42</v>
      </c>
      <c r="D184" s="12">
        <v>37.5</v>
      </c>
      <c r="E184" s="20"/>
      <c r="F184" s="164">
        <f t="shared" si="9"/>
        <v>0</v>
      </c>
    </row>
    <row r="185" spans="1:6" x14ac:dyDescent="0.3">
      <c r="A185" s="12">
        <f t="shared" si="10"/>
        <v>167</v>
      </c>
      <c r="B185" s="25" t="s">
        <v>579</v>
      </c>
      <c r="C185" s="5" t="s">
        <v>42</v>
      </c>
      <c r="D185" s="12">
        <v>42</v>
      </c>
      <c r="E185" s="20"/>
      <c r="F185" s="164">
        <f t="shared" si="9"/>
        <v>0</v>
      </c>
    </row>
    <row r="186" spans="1:6" x14ac:dyDescent="0.3">
      <c r="A186" s="12">
        <f t="shared" si="10"/>
        <v>168</v>
      </c>
      <c r="B186" s="25" t="s">
        <v>580</v>
      </c>
      <c r="C186" s="5" t="s">
        <v>42</v>
      </c>
      <c r="D186" s="12">
        <v>42</v>
      </c>
      <c r="E186" s="10"/>
      <c r="F186" s="164">
        <f t="shared" si="9"/>
        <v>0</v>
      </c>
    </row>
    <row r="187" spans="1:6" x14ac:dyDescent="0.3">
      <c r="A187" s="12">
        <f t="shared" si="10"/>
        <v>169</v>
      </c>
      <c r="B187" s="25" t="s">
        <v>581</v>
      </c>
      <c r="C187" s="5" t="s">
        <v>42</v>
      </c>
      <c r="D187" s="12">
        <v>42</v>
      </c>
      <c r="E187" s="10"/>
      <c r="F187" s="164">
        <f t="shared" si="9"/>
        <v>0</v>
      </c>
    </row>
    <row r="188" spans="1:6" x14ac:dyDescent="0.3">
      <c r="A188" s="12">
        <f t="shared" si="10"/>
        <v>170</v>
      </c>
      <c r="B188" s="25" t="s">
        <v>582</v>
      </c>
      <c r="C188" s="5" t="s">
        <v>42</v>
      </c>
      <c r="D188" s="12">
        <v>44</v>
      </c>
      <c r="E188" s="10"/>
      <c r="F188" s="164">
        <f t="shared" si="9"/>
        <v>0</v>
      </c>
    </row>
    <row r="189" spans="1:6" x14ac:dyDescent="0.3">
      <c r="A189" s="12">
        <f t="shared" si="10"/>
        <v>171</v>
      </c>
      <c r="B189" s="25" t="s">
        <v>583</v>
      </c>
      <c r="C189" s="5" t="s">
        <v>42</v>
      </c>
      <c r="D189" s="12">
        <v>44</v>
      </c>
      <c r="E189" s="10"/>
      <c r="F189" s="164">
        <f t="shared" si="9"/>
        <v>0</v>
      </c>
    </row>
    <row r="190" spans="1:6" x14ac:dyDescent="0.3">
      <c r="A190" s="12">
        <f t="shared" si="10"/>
        <v>172</v>
      </c>
      <c r="B190" s="25" t="s">
        <v>584</v>
      </c>
      <c r="C190" s="5" t="s">
        <v>42</v>
      </c>
      <c r="D190" s="12">
        <v>44</v>
      </c>
      <c r="E190" s="10"/>
      <c r="F190" s="164">
        <f t="shared" si="9"/>
        <v>0</v>
      </c>
    </row>
    <row r="191" spans="1:6" x14ac:dyDescent="0.3">
      <c r="A191" s="12">
        <f t="shared" si="10"/>
        <v>173</v>
      </c>
      <c r="B191" s="25" t="s">
        <v>585</v>
      </c>
      <c r="C191" s="5" t="s">
        <v>42</v>
      </c>
      <c r="D191" s="12">
        <v>49.5</v>
      </c>
      <c r="E191" s="10"/>
      <c r="F191" s="164">
        <f t="shared" si="9"/>
        <v>0</v>
      </c>
    </row>
    <row r="192" spans="1:6" x14ac:dyDescent="0.3">
      <c r="A192" s="12">
        <f t="shared" si="10"/>
        <v>174</v>
      </c>
      <c r="B192" s="25" t="s">
        <v>586</v>
      </c>
      <c r="C192" s="5" t="s">
        <v>42</v>
      </c>
      <c r="D192" s="12">
        <v>49.5</v>
      </c>
      <c r="E192" s="10"/>
      <c r="F192" s="164">
        <f t="shared" si="9"/>
        <v>0</v>
      </c>
    </row>
    <row r="193" spans="1:6" x14ac:dyDescent="0.3">
      <c r="A193" s="12">
        <f t="shared" si="10"/>
        <v>175</v>
      </c>
      <c r="B193" s="25" t="s">
        <v>587</v>
      </c>
      <c r="C193" s="5" t="s">
        <v>42</v>
      </c>
      <c r="D193" s="12">
        <v>49.5</v>
      </c>
      <c r="E193" s="10"/>
      <c r="F193" s="164">
        <f t="shared" si="9"/>
        <v>0</v>
      </c>
    </row>
    <row r="194" spans="1:6" x14ac:dyDescent="0.3">
      <c r="A194" s="12">
        <f t="shared" si="10"/>
        <v>176</v>
      </c>
      <c r="B194" s="25" t="s">
        <v>588</v>
      </c>
      <c r="C194" s="5" t="s">
        <v>42</v>
      </c>
      <c r="D194" s="12">
        <v>52</v>
      </c>
      <c r="E194" s="10"/>
      <c r="F194" s="164">
        <f t="shared" si="9"/>
        <v>0</v>
      </c>
    </row>
    <row r="195" spans="1:6" x14ac:dyDescent="0.3">
      <c r="A195" s="12">
        <f t="shared" si="10"/>
        <v>177</v>
      </c>
      <c r="B195" s="25" t="s">
        <v>589</v>
      </c>
      <c r="C195" s="5" t="s">
        <v>42</v>
      </c>
      <c r="D195" s="12">
        <v>52</v>
      </c>
      <c r="E195" s="10"/>
      <c r="F195" s="164">
        <f t="shared" si="9"/>
        <v>0</v>
      </c>
    </row>
    <row r="196" spans="1:6" x14ac:dyDescent="0.3">
      <c r="A196" s="12">
        <f t="shared" si="10"/>
        <v>178</v>
      </c>
      <c r="B196" s="25" t="s">
        <v>590</v>
      </c>
      <c r="C196" s="5" t="s">
        <v>42</v>
      </c>
      <c r="D196" s="12">
        <v>44</v>
      </c>
      <c r="E196" s="10"/>
      <c r="F196" s="164">
        <f t="shared" si="9"/>
        <v>0</v>
      </c>
    </row>
    <row r="197" spans="1:6" x14ac:dyDescent="0.3">
      <c r="A197" s="12">
        <f t="shared" si="10"/>
        <v>179</v>
      </c>
      <c r="B197" s="25" t="s">
        <v>591</v>
      </c>
      <c r="C197" s="5" t="s">
        <v>42</v>
      </c>
      <c r="D197" s="12">
        <v>44</v>
      </c>
      <c r="E197" s="10"/>
      <c r="F197" s="164">
        <f t="shared" si="9"/>
        <v>0</v>
      </c>
    </row>
    <row r="198" spans="1:6" x14ac:dyDescent="0.3">
      <c r="A198" s="12">
        <f t="shared" si="10"/>
        <v>180</v>
      </c>
      <c r="B198" s="25" t="s">
        <v>592</v>
      </c>
      <c r="C198" s="5" t="s">
        <v>42</v>
      </c>
      <c r="D198" s="12">
        <v>41</v>
      </c>
      <c r="E198" s="10"/>
      <c r="F198" s="164">
        <f t="shared" si="9"/>
        <v>0</v>
      </c>
    </row>
    <row r="199" spans="1:6" x14ac:dyDescent="0.3">
      <c r="A199" s="12">
        <f t="shared" si="10"/>
        <v>181</v>
      </c>
      <c r="B199" s="25" t="s">
        <v>593</v>
      </c>
      <c r="C199" s="5" t="s">
        <v>42</v>
      </c>
      <c r="D199" s="12">
        <v>41</v>
      </c>
      <c r="E199" s="10"/>
      <c r="F199" s="164">
        <f t="shared" si="9"/>
        <v>0</v>
      </c>
    </row>
    <row r="200" spans="1:6" x14ac:dyDescent="0.3">
      <c r="A200" s="12">
        <f t="shared" si="10"/>
        <v>182</v>
      </c>
      <c r="B200" s="25" t="s">
        <v>594</v>
      </c>
      <c r="C200" s="5" t="s">
        <v>42</v>
      </c>
      <c r="D200" s="12">
        <v>46.5</v>
      </c>
      <c r="E200" s="10"/>
      <c r="F200" s="164">
        <f t="shared" si="9"/>
        <v>0</v>
      </c>
    </row>
    <row r="201" spans="1:6" x14ac:dyDescent="0.3">
      <c r="A201" s="12">
        <f t="shared" si="10"/>
        <v>183</v>
      </c>
      <c r="B201" s="25" t="s">
        <v>595</v>
      </c>
      <c r="C201" s="5" t="s">
        <v>42</v>
      </c>
      <c r="D201" s="12">
        <v>46.5</v>
      </c>
      <c r="E201" s="10"/>
      <c r="F201" s="164">
        <f t="shared" ref="F201:F234" si="11">ROUND(D201*E201,2)</f>
        <v>0</v>
      </c>
    </row>
    <row r="202" spans="1:6" x14ac:dyDescent="0.3">
      <c r="A202" s="12">
        <f t="shared" ref="A202:A235" si="12">1+A201</f>
        <v>184</v>
      </c>
      <c r="B202" s="25" t="s">
        <v>596</v>
      </c>
      <c r="C202" s="5" t="s">
        <v>42</v>
      </c>
      <c r="D202" s="12">
        <v>39</v>
      </c>
      <c r="E202" s="10"/>
      <c r="F202" s="164">
        <f t="shared" si="11"/>
        <v>0</v>
      </c>
    </row>
    <row r="203" spans="1:6" x14ac:dyDescent="0.3">
      <c r="A203" s="12">
        <f t="shared" si="12"/>
        <v>185</v>
      </c>
      <c r="B203" s="25" t="s">
        <v>597</v>
      </c>
      <c r="C203" s="5" t="s">
        <v>42</v>
      </c>
      <c r="D203" s="12">
        <v>23</v>
      </c>
      <c r="E203" s="10"/>
      <c r="F203" s="164">
        <f t="shared" si="11"/>
        <v>0</v>
      </c>
    </row>
    <row r="204" spans="1:6" x14ac:dyDescent="0.3">
      <c r="A204" s="12">
        <f t="shared" si="12"/>
        <v>186</v>
      </c>
      <c r="B204" s="25" t="s">
        <v>598</v>
      </c>
      <c r="C204" s="5" t="s">
        <v>42</v>
      </c>
      <c r="D204" s="12">
        <v>23</v>
      </c>
      <c r="E204" s="10"/>
      <c r="F204" s="164">
        <f t="shared" si="11"/>
        <v>0</v>
      </c>
    </row>
    <row r="205" spans="1:6" x14ac:dyDescent="0.3">
      <c r="A205" s="12">
        <f t="shared" si="12"/>
        <v>187</v>
      </c>
      <c r="B205" s="25" t="s">
        <v>599</v>
      </c>
      <c r="C205" s="5" t="s">
        <v>42</v>
      </c>
      <c r="D205" s="12">
        <v>17</v>
      </c>
      <c r="E205" s="10"/>
      <c r="F205" s="164">
        <f t="shared" si="11"/>
        <v>0</v>
      </c>
    </row>
    <row r="206" spans="1:6" x14ac:dyDescent="0.3">
      <c r="A206" s="12">
        <f t="shared" si="12"/>
        <v>188</v>
      </c>
      <c r="B206" s="25" t="s">
        <v>600</v>
      </c>
      <c r="C206" s="5" t="s">
        <v>42</v>
      </c>
      <c r="D206" s="12">
        <v>29</v>
      </c>
      <c r="E206" s="10"/>
      <c r="F206" s="164">
        <f t="shared" si="11"/>
        <v>0</v>
      </c>
    </row>
    <row r="207" spans="1:6" x14ac:dyDescent="0.3">
      <c r="A207" s="12">
        <f t="shared" si="12"/>
        <v>189</v>
      </c>
      <c r="B207" s="25" t="s">
        <v>601</v>
      </c>
      <c r="C207" s="5" t="s">
        <v>42</v>
      </c>
      <c r="D207" s="12">
        <v>29</v>
      </c>
      <c r="E207" s="10"/>
      <c r="F207" s="164">
        <f t="shared" si="11"/>
        <v>0</v>
      </c>
    </row>
    <row r="208" spans="1:6" x14ac:dyDescent="0.3">
      <c r="A208" s="12">
        <f t="shared" si="12"/>
        <v>190</v>
      </c>
      <c r="B208" s="25" t="s">
        <v>602</v>
      </c>
      <c r="C208" s="5" t="s">
        <v>42</v>
      </c>
      <c r="D208" s="12">
        <v>40.5</v>
      </c>
      <c r="E208" s="10"/>
      <c r="F208" s="164">
        <f t="shared" si="11"/>
        <v>0</v>
      </c>
    </row>
    <row r="209" spans="1:6" x14ac:dyDescent="0.3">
      <c r="A209" s="12">
        <f t="shared" si="12"/>
        <v>191</v>
      </c>
      <c r="B209" s="6" t="s">
        <v>603</v>
      </c>
      <c r="C209" s="5" t="s">
        <v>42</v>
      </c>
      <c r="D209" s="12">
        <v>40.5</v>
      </c>
      <c r="E209" s="10"/>
      <c r="F209" s="164">
        <f t="shared" si="11"/>
        <v>0</v>
      </c>
    </row>
    <row r="210" spans="1:6" x14ac:dyDescent="0.3">
      <c r="A210" s="12">
        <f t="shared" si="12"/>
        <v>192</v>
      </c>
      <c r="B210" s="6" t="s">
        <v>604</v>
      </c>
      <c r="C210" s="5" t="s">
        <v>42</v>
      </c>
      <c r="D210" s="12">
        <v>40.5</v>
      </c>
      <c r="E210" s="10"/>
      <c r="F210" s="164">
        <f t="shared" si="11"/>
        <v>0</v>
      </c>
    </row>
    <row r="211" spans="1:6" x14ac:dyDescent="0.3">
      <c r="A211" s="12">
        <f t="shared" si="12"/>
        <v>193</v>
      </c>
      <c r="B211" s="6" t="s">
        <v>605</v>
      </c>
      <c r="C211" s="5" t="s">
        <v>42</v>
      </c>
      <c r="D211" s="12">
        <v>13</v>
      </c>
      <c r="E211" s="10"/>
      <c r="F211" s="164">
        <f t="shared" si="11"/>
        <v>0</v>
      </c>
    </row>
    <row r="212" spans="1:6" x14ac:dyDescent="0.3">
      <c r="A212" s="12">
        <f t="shared" si="12"/>
        <v>194</v>
      </c>
      <c r="B212" s="6" t="s">
        <v>606</v>
      </c>
      <c r="C212" s="5" t="s">
        <v>42</v>
      </c>
      <c r="D212" s="12">
        <v>13</v>
      </c>
      <c r="E212" s="10"/>
      <c r="F212" s="164">
        <f t="shared" si="11"/>
        <v>0</v>
      </c>
    </row>
    <row r="213" spans="1:6" x14ac:dyDescent="0.3">
      <c r="A213" s="12">
        <f t="shared" si="12"/>
        <v>195</v>
      </c>
      <c r="B213" s="6" t="s">
        <v>607</v>
      </c>
      <c r="C213" s="5" t="s">
        <v>42</v>
      </c>
      <c r="D213" s="12">
        <v>13</v>
      </c>
      <c r="E213" s="10"/>
      <c r="F213" s="164">
        <f t="shared" si="11"/>
        <v>0</v>
      </c>
    </row>
    <row r="214" spans="1:6" x14ac:dyDescent="0.3">
      <c r="A214" s="12">
        <f t="shared" si="12"/>
        <v>196</v>
      </c>
      <c r="B214" s="6" t="s">
        <v>608</v>
      </c>
      <c r="C214" s="5" t="s">
        <v>42</v>
      </c>
      <c r="D214" s="12">
        <v>13</v>
      </c>
      <c r="E214" s="10"/>
      <c r="F214" s="164">
        <f t="shared" si="11"/>
        <v>0</v>
      </c>
    </row>
    <row r="215" spans="1:6" x14ac:dyDescent="0.3">
      <c r="A215" s="12">
        <f t="shared" si="12"/>
        <v>197</v>
      </c>
      <c r="B215" s="6" t="s">
        <v>609</v>
      </c>
      <c r="C215" s="5" t="s">
        <v>42</v>
      </c>
      <c r="D215" s="12">
        <v>13</v>
      </c>
      <c r="E215" s="10"/>
      <c r="F215" s="164">
        <f t="shared" si="11"/>
        <v>0</v>
      </c>
    </row>
    <row r="216" spans="1:6" x14ac:dyDescent="0.3">
      <c r="A216" s="12">
        <f t="shared" si="12"/>
        <v>198</v>
      </c>
      <c r="B216" s="6" t="s">
        <v>610</v>
      </c>
      <c r="C216" s="5" t="s">
        <v>42</v>
      </c>
      <c r="D216" s="12">
        <v>13</v>
      </c>
      <c r="E216" s="10"/>
      <c r="F216" s="164">
        <f t="shared" si="11"/>
        <v>0</v>
      </c>
    </row>
    <row r="217" spans="1:6" x14ac:dyDescent="0.3">
      <c r="A217" s="12">
        <f t="shared" si="12"/>
        <v>199</v>
      </c>
      <c r="B217" s="6" t="s">
        <v>611</v>
      </c>
      <c r="C217" s="5" t="s">
        <v>42</v>
      </c>
      <c r="D217" s="12">
        <v>19.5</v>
      </c>
      <c r="E217" s="10"/>
      <c r="F217" s="164">
        <f t="shared" si="11"/>
        <v>0</v>
      </c>
    </row>
    <row r="218" spans="1:6" x14ac:dyDescent="0.3">
      <c r="A218" s="12">
        <f t="shared" si="12"/>
        <v>200</v>
      </c>
      <c r="B218" s="6" t="s">
        <v>612</v>
      </c>
      <c r="C218" s="5" t="s">
        <v>42</v>
      </c>
      <c r="D218" s="12">
        <v>19.5</v>
      </c>
      <c r="E218" s="10"/>
      <c r="F218" s="164">
        <f t="shared" si="11"/>
        <v>0</v>
      </c>
    </row>
    <row r="219" spans="1:6" x14ac:dyDescent="0.3">
      <c r="A219" s="12">
        <f t="shared" si="12"/>
        <v>201</v>
      </c>
      <c r="B219" s="6" t="s">
        <v>613</v>
      </c>
      <c r="C219" s="5" t="s">
        <v>42</v>
      </c>
      <c r="D219" s="12">
        <v>19.5</v>
      </c>
      <c r="E219" s="10"/>
      <c r="F219" s="164">
        <f t="shared" si="11"/>
        <v>0</v>
      </c>
    </row>
    <row r="220" spans="1:6" x14ac:dyDescent="0.3">
      <c r="A220" s="12">
        <f t="shared" si="12"/>
        <v>202</v>
      </c>
      <c r="B220" s="6" t="s">
        <v>614</v>
      </c>
      <c r="C220" s="5" t="s">
        <v>42</v>
      </c>
      <c r="D220" s="12">
        <v>19.5</v>
      </c>
      <c r="E220" s="10"/>
      <c r="F220" s="164">
        <f t="shared" si="11"/>
        <v>0</v>
      </c>
    </row>
    <row r="221" spans="1:6" x14ac:dyDescent="0.3">
      <c r="A221" s="12">
        <f t="shared" si="12"/>
        <v>203</v>
      </c>
      <c r="B221" s="6" t="s">
        <v>615</v>
      </c>
      <c r="C221" s="5" t="s">
        <v>42</v>
      </c>
      <c r="D221" s="12">
        <v>19.5</v>
      </c>
      <c r="E221" s="10"/>
      <c r="F221" s="164">
        <f t="shared" si="11"/>
        <v>0</v>
      </c>
    </row>
    <row r="222" spans="1:6" x14ac:dyDescent="0.3">
      <c r="A222" s="12">
        <f t="shared" si="12"/>
        <v>204</v>
      </c>
      <c r="B222" s="6" t="s">
        <v>616</v>
      </c>
      <c r="C222" s="5" t="s">
        <v>42</v>
      </c>
      <c r="D222" s="12">
        <v>22</v>
      </c>
      <c r="E222" s="10"/>
      <c r="F222" s="164">
        <f t="shared" si="11"/>
        <v>0</v>
      </c>
    </row>
    <row r="223" spans="1:6" x14ac:dyDescent="0.3">
      <c r="A223" s="12">
        <f t="shared" si="12"/>
        <v>205</v>
      </c>
      <c r="B223" s="6" t="s">
        <v>617</v>
      </c>
      <c r="C223" s="5" t="s">
        <v>42</v>
      </c>
      <c r="D223" s="12">
        <v>22</v>
      </c>
      <c r="E223" s="10"/>
      <c r="F223" s="164">
        <f t="shared" si="11"/>
        <v>0</v>
      </c>
    </row>
    <row r="224" spans="1:6" x14ac:dyDescent="0.3">
      <c r="A224" s="12">
        <f t="shared" si="12"/>
        <v>206</v>
      </c>
      <c r="B224" s="156" t="s">
        <v>618</v>
      </c>
      <c r="C224" s="5" t="s">
        <v>42</v>
      </c>
      <c r="D224" s="12">
        <v>48</v>
      </c>
      <c r="E224" s="10"/>
      <c r="F224" s="164">
        <f t="shared" si="11"/>
        <v>0</v>
      </c>
    </row>
    <row r="225" spans="1:6" x14ac:dyDescent="0.3">
      <c r="A225" s="12">
        <f t="shared" si="12"/>
        <v>207</v>
      </c>
      <c r="B225" s="156" t="s">
        <v>619</v>
      </c>
      <c r="C225" s="5" t="s">
        <v>42</v>
      </c>
      <c r="D225" s="12">
        <v>48</v>
      </c>
      <c r="E225" s="10"/>
      <c r="F225" s="164">
        <f t="shared" si="11"/>
        <v>0</v>
      </c>
    </row>
    <row r="226" spans="1:6" x14ac:dyDescent="0.3">
      <c r="A226" s="12">
        <f t="shared" si="12"/>
        <v>208</v>
      </c>
      <c r="B226" s="6" t="s">
        <v>620</v>
      </c>
      <c r="C226" s="5" t="s">
        <v>42</v>
      </c>
      <c r="D226" s="12">
        <v>60</v>
      </c>
      <c r="E226" s="10"/>
      <c r="F226" s="164">
        <f t="shared" si="11"/>
        <v>0</v>
      </c>
    </row>
    <row r="227" spans="1:6" x14ac:dyDescent="0.3">
      <c r="A227" s="12">
        <f t="shared" si="12"/>
        <v>209</v>
      </c>
      <c r="B227" s="6" t="s">
        <v>621</v>
      </c>
      <c r="C227" s="5" t="s">
        <v>42</v>
      </c>
      <c r="D227" s="12">
        <v>58</v>
      </c>
      <c r="E227" s="10"/>
      <c r="F227" s="164">
        <f t="shared" si="11"/>
        <v>0</v>
      </c>
    </row>
    <row r="228" spans="1:6" x14ac:dyDescent="0.3">
      <c r="A228" s="12">
        <f t="shared" si="12"/>
        <v>210</v>
      </c>
      <c r="B228" s="6" t="s">
        <v>622</v>
      </c>
      <c r="C228" s="5" t="s">
        <v>42</v>
      </c>
      <c r="D228" s="12">
        <v>58</v>
      </c>
      <c r="E228" s="10"/>
      <c r="F228" s="164">
        <f t="shared" si="11"/>
        <v>0</v>
      </c>
    </row>
    <row r="229" spans="1:6" x14ac:dyDescent="0.3">
      <c r="A229" s="12">
        <f t="shared" si="12"/>
        <v>211</v>
      </c>
      <c r="B229" s="6" t="s">
        <v>623</v>
      </c>
      <c r="C229" s="5" t="s">
        <v>42</v>
      </c>
      <c r="D229" s="12">
        <v>56</v>
      </c>
      <c r="E229" s="10"/>
      <c r="F229" s="164">
        <f t="shared" si="11"/>
        <v>0</v>
      </c>
    </row>
    <row r="230" spans="1:6" x14ac:dyDescent="0.3">
      <c r="A230" s="12">
        <f t="shared" si="12"/>
        <v>212</v>
      </c>
      <c r="B230" s="6" t="s">
        <v>624</v>
      </c>
      <c r="C230" s="5" t="s">
        <v>42</v>
      </c>
      <c r="D230" s="12">
        <v>55.5</v>
      </c>
      <c r="E230" s="10"/>
      <c r="F230" s="164">
        <f t="shared" si="11"/>
        <v>0</v>
      </c>
    </row>
    <row r="231" spans="1:6" x14ac:dyDescent="0.3">
      <c r="A231" s="12">
        <f t="shared" si="12"/>
        <v>213</v>
      </c>
      <c r="B231" s="6" t="s">
        <v>625</v>
      </c>
      <c r="C231" s="5" t="s">
        <v>42</v>
      </c>
      <c r="D231" s="12">
        <v>54</v>
      </c>
      <c r="E231" s="10"/>
      <c r="F231" s="164">
        <f t="shared" si="11"/>
        <v>0</v>
      </c>
    </row>
    <row r="232" spans="1:6" x14ac:dyDescent="0.3">
      <c r="A232" s="12">
        <f t="shared" si="12"/>
        <v>214</v>
      </c>
      <c r="B232" s="6" t="s">
        <v>626</v>
      </c>
      <c r="C232" s="5" t="s">
        <v>42</v>
      </c>
      <c r="D232" s="12">
        <v>53</v>
      </c>
      <c r="E232" s="10"/>
      <c r="F232" s="164">
        <f t="shared" si="11"/>
        <v>0</v>
      </c>
    </row>
    <row r="233" spans="1:6" x14ac:dyDescent="0.3">
      <c r="A233" s="12">
        <f t="shared" si="12"/>
        <v>215</v>
      </c>
      <c r="B233" s="6" t="s">
        <v>627</v>
      </c>
      <c r="C233" s="5" t="s">
        <v>42</v>
      </c>
      <c r="D233" s="12">
        <v>52</v>
      </c>
      <c r="E233" s="10"/>
      <c r="F233" s="164">
        <f t="shared" si="11"/>
        <v>0</v>
      </c>
    </row>
    <row r="234" spans="1:6" x14ac:dyDescent="0.3">
      <c r="A234" s="12">
        <f t="shared" si="12"/>
        <v>216</v>
      </c>
      <c r="B234" s="6" t="s">
        <v>628</v>
      </c>
      <c r="C234" s="5" t="s">
        <v>42</v>
      </c>
      <c r="D234" s="12">
        <v>51</v>
      </c>
      <c r="E234" s="10"/>
      <c r="F234" s="164">
        <f t="shared" si="11"/>
        <v>0</v>
      </c>
    </row>
    <row r="235" spans="1:6" x14ac:dyDescent="0.3">
      <c r="A235" s="12">
        <f t="shared" si="12"/>
        <v>217</v>
      </c>
      <c r="B235" s="6" t="s">
        <v>629</v>
      </c>
      <c r="C235" s="5" t="s">
        <v>42</v>
      </c>
      <c r="D235" s="12">
        <v>49</v>
      </c>
      <c r="E235" s="10"/>
      <c r="F235" s="164">
        <f t="shared" ref="F235" si="13">ROUND(D235*E235,2)</f>
        <v>0</v>
      </c>
    </row>
    <row r="236" spans="1:6" x14ac:dyDescent="0.3">
      <c r="A236" s="200" t="s">
        <v>1593</v>
      </c>
      <c r="B236" s="201"/>
      <c r="C236" s="201"/>
      <c r="D236" s="201"/>
      <c r="E236" s="202"/>
      <c r="F236" s="179">
        <f>SUM(F137:F235)</f>
        <v>0</v>
      </c>
    </row>
    <row r="237" spans="1:6" x14ac:dyDescent="0.3">
      <c r="A237" s="168"/>
      <c r="B237" s="185" t="s">
        <v>631</v>
      </c>
      <c r="C237" s="185"/>
      <c r="D237" s="185"/>
      <c r="E237" s="185"/>
      <c r="F237" s="169"/>
    </row>
    <row r="238" spans="1:6" x14ac:dyDescent="0.3">
      <c r="A238" s="168"/>
      <c r="B238" s="185" t="s">
        <v>632</v>
      </c>
      <c r="C238" s="185"/>
      <c r="D238" s="185"/>
      <c r="E238" s="185"/>
      <c r="F238" s="169"/>
    </row>
    <row r="239" spans="1:6" ht="28.8" x14ac:dyDescent="0.3">
      <c r="A239" s="12">
        <f>1+A235</f>
        <v>218</v>
      </c>
      <c r="B239" s="19" t="s">
        <v>1090</v>
      </c>
      <c r="C239" s="5" t="s">
        <v>42</v>
      </c>
      <c r="D239" s="12">
        <v>60</v>
      </c>
      <c r="E239" s="10"/>
      <c r="F239" s="164">
        <f t="shared" ref="F239:F302" si="14">ROUND(D239*E239,2)</f>
        <v>0</v>
      </c>
    </row>
    <row r="240" spans="1:6" ht="28.8" x14ac:dyDescent="0.3">
      <c r="A240" s="12">
        <f t="shared" ref="A240:A303" si="15">1+A239</f>
        <v>219</v>
      </c>
      <c r="B240" s="19" t="s">
        <v>1091</v>
      </c>
      <c r="C240" s="5" t="s">
        <v>42</v>
      </c>
      <c r="D240" s="12">
        <v>65</v>
      </c>
      <c r="E240" s="10"/>
      <c r="F240" s="164">
        <f t="shared" si="14"/>
        <v>0</v>
      </c>
    </row>
    <row r="241" spans="1:6" ht="28.8" x14ac:dyDescent="0.3">
      <c r="A241" s="12">
        <f t="shared" si="15"/>
        <v>220</v>
      </c>
      <c r="B241" s="19" t="s">
        <v>1092</v>
      </c>
      <c r="C241" s="5" t="s">
        <v>42</v>
      </c>
      <c r="D241" s="12">
        <v>50.5</v>
      </c>
      <c r="E241" s="10"/>
      <c r="F241" s="164">
        <f t="shared" si="14"/>
        <v>0</v>
      </c>
    </row>
    <row r="242" spans="1:6" ht="28.8" x14ac:dyDescent="0.3">
      <c r="A242" s="12">
        <f t="shared" si="15"/>
        <v>221</v>
      </c>
      <c r="B242" s="19" t="s">
        <v>1093</v>
      </c>
      <c r="C242" s="5" t="s">
        <v>42</v>
      </c>
      <c r="D242" s="12">
        <v>43</v>
      </c>
      <c r="E242" s="10"/>
      <c r="F242" s="164">
        <f t="shared" si="14"/>
        <v>0</v>
      </c>
    </row>
    <row r="243" spans="1:6" ht="28.8" x14ac:dyDescent="0.3">
      <c r="A243" s="12">
        <f t="shared" si="15"/>
        <v>222</v>
      </c>
      <c r="B243" s="19" t="s">
        <v>1094</v>
      </c>
      <c r="C243" s="5" t="s">
        <v>42</v>
      </c>
      <c r="D243" s="12">
        <v>77</v>
      </c>
      <c r="E243" s="10"/>
      <c r="F243" s="164">
        <f t="shared" si="14"/>
        <v>0</v>
      </c>
    </row>
    <row r="244" spans="1:6" ht="28.8" x14ac:dyDescent="0.3">
      <c r="A244" s="12">
        <f t="shared" si="15"/>
        <v>223</v>
      </c>
      <c r="B244" s="19" t="s">
        <v>1095</v>
      </c>
      <c r="C244" s="5" t="s">
        <v>42</v>
      </c>
      <c r="D244" s="12">
        <v>39</v>
      </c>
      <c r="E244" s="10"/>
      <c r="F244" s="164">
        <f t="shared" si="14"/>
        <v>0</v>
      </c>
    </row>
    <row r="245" spans="1:6" ht="28.8" x14ac:dyDescent="0.3">
      <c r="A245" s="12">
        <f t="shared" si="15"/>
        <v>224</v>
      </c>
      <c r="B245" s="19" t="s">
        <v>1096</v>
      </c>
      <c r="C245" s="5" t="s">
        <v>42</v>
      </c>
      <c r="D245" s="12">
        <v>58</v>
      </c>
      <c r="E245" s="10"/>
      <c r="F245" s="164">
        <f t="shared" si="14"/>
        <v>0</v>
      </c>
    </row>
    <row r="246" spans="1:6" ht="28.8" x14ac:dyDescent="0.3">
      <c r="A246" s="12">
        <f t="shared" si="15"/>
        <v>225</v>
      </c>
      <c r="B246" s="19" t="s">
        <v>1097</v>
      </c>
      <c r="C246" s="5" t="s">
        <v>42</v>
      </c>
      <c r="D246" s="12">
        <v>63.5</v>
      </c>
      <c r="E246" s="10"/>
      <c r="F246" s="164">
        <f t="shared" si="14"/>
        <v>0</v>
      </c>
    </row>
    <row r="247" spans="1:6" ht="28.8" x14ac:dyDescent="0.3">
      <c r="A247" s="12">
        <f t="shared" si="15"/>
        <v>226</v>
      </c>
      <c r="B247" s="19" t="s">
        <v>1098</v>
      </c>
      <c r="C247" s="5" t="s">
        <v>42</v>
      </c>
      <c r="D247" s="12">
        <v>64</v>
      </c>
      <c r="E247" s="10"/>
      <c r="F247" s="164">
        <f t="shared" si="14"/>
        <v>0</v>
      </c>
    </row>
    <row r="248" spans="1:6" ht="28.8" x14ac:dyDescent="0.3">
      <c r="A248" s="12">
        <f t="shared" si="15"/>
        <v>227</v>
      </c>
      <c r="B248" s="19" t="s">
        <v>1099</v>
      </c>
      <c r="C248" s="5" t="s">
        <v>42</v>
      </c>
      <c r="D248" s="12">
        <v>65</v>
      </c>
      <c r="E248" s="10"/>
      <c r="F248" s="164">
        <f t="shared" si="14"/>
        <v>0</v>
      </c>
    </row>
    <row r="249" spans="1:6" ht="28.8" x14ac:dyDescent="0.3">
      <c r="A249" s="12">
        <f t="shared" si="15"/>
        <v>228</v>
      </c>
      <c r="B249" s="19" t="s">
        <v>1100</v>
      </c>
      <c r="C249" s="5" t="s">
        <v>42</v>
      </c>
      <c r="D249" s="12">
        <v>70.5</v>
      </c>
      <c r="E249" s="10"/>
      <c r="F249" s="164">
        <f t="shared" si="14"/>
        <v>0</v>
      </c>
    </row>
    <row r="250" spans="1:6" ht="28.8" x14ac:dyDescent="0.3">
      <c r="A250" s="12">
        <f t="shared" si="15"/>
        <v>229</v>
      </c>
      <c r="B250" s="19" t="s">
        <v>1101</v>
      </c>
      <c r="C250" s="5" t="s">
        <v>42</v>
      </c>
      <c r="D250" s="12">
        <v>84.5</v>
      </c>
      <c r="E250" s="10"/>
      <c r="F250" s="164">
        <f t="shared" si="14"/>
        <v>0</v>
      </c>
    </row>
    <row r="251" spans="1:6" ht="28.8" x14ac:dyDescent="0.3">
      <c r="A251" s="12">
        <f t="shared" si="15"/>
        <v>230</v>
      </c>
      <c r="B251" s="19" t="s">
        <v>1102</v>
      </c>
      <c r="C251" s="5" t="s">
        <v>42</v>
      </c>
      <c r="D251" s="12">
        <v>101.5</v>
      </c>
      <c r="E251" s="10"/>
      <c r="F251" s="164">
        <f t="shared" si="14"/>
        <v>0</v>
      </c>
    </row>
    <row r="252" spans="1:6" ht="28.8" x14ac:dyDescent="0.3">
      <c r="A252" s="12">
        <f t="shared" si="15"/>
        <v>231</v>
      </c>
      <c r="B252" s="19" t="s">
        <v>1103</v>
      </c>
      <c r="C252" s="5" t="s">
        <v>42</v>
      </c>
      <c r="D252" s="12">
        <v>108.5</v>
      </c>
      <c r="E252" s="10"/>
      <c r="F252" s="164">
        <f t="shared" si="14"/>
        <v>0</v>
      </c>
    </row>
    <row r="253" spans="1:6" ht="28.8" x14ac:dyDescent="0.3">
      <c r="A253" s="12">
        <f t="shared" si="15"/>
        <v>232</v>
      </c>
      <c r="B253" s="19" t="s">
        <v>1104</v>
      </c>
      <c r="C253" s="5" t="s">
        <v>42</v>
      </c>
      <c r="D253" s="12">
        <v>112.5</v>
      </c>
      <c r="E253" s="10"/>
      <c r="F253" s="164">
        <f t="shared" si="14"/>
        <v>0</v>
      </c>
    </row>
    <row r="254" spans="1:6" ht="28.8" x14ac:dyDescent="0.3">
      <c r="A254" s="12">
        <f t="shared" si="15"/>
        <v>233</v>
      </c>
      <c r="B254" s="19" t="s">
        <v>1105</v>
      </c>
      <c r="C254" s="5" t="s">
        <v>42</v>
      </c>
      <c r="D254" s="12">
        <v>71.5</v>
      </c>
      <c r="E254" s="10"/>
      <c r="F254" s="164">
        <f t="shared" si="14"/>
        <v>0</v>
      </c>
    </row>
    <row r="255" spans="1:6" ht="28.8" x14ac:dyDescent="0.3">
      <c r="A255" s="12">
        <f t="shared" si="15"/>
        <v>234</v>
      </c>
      <c r="B255" s="19" t="s">
        <v>1106</v>
      </c>
      <c r="C255" s="5" t="s">
        <v>42</v>
      </c>
      <c r="D255" s="12">
        <v>75</v>
      </c>
      <c r="E255" s="10"/>
      <c r="F255" s="164">
        <f t="shared" si="14"/>
        <v>0</v>
      </c>
    </row>
    <row r="256" spans="1:6" ht="28.8" x14ac:dyDescent="0.3">
      <c r="A256" s="12">
        <f t="shared" si="15"/>
        <v>235</v>
      </c>
      <c r="B256" s="19" t="s">
        <v>1107</v>
      </c>
      <c r="C256" s="5" t="s">
        <v>42</v>
      </c>
      <c r="D256" s="12">
        <v>79</v>
      </c>
      <c r="E256" s="10"/>
      <c r="F256" s="164">
        <f t="shared" si="14"/>
        <v>0</v>
      </c>
    </row>
    <row r="257" spans="1:6" ht="28.8" x14ac:dyDescent="0.3">
      <c r="A257" s="12">
        <f t="shared" si="15"/>
        <v>236</v>
      </c>
      <c r="B257" s="19" t="s">
        <v>1108</v>
      </c>
      <c r="C257" s="5" t="s">
        <v>42</v>
      </c>
      <c r="D257" s="12">
        <v>85.5</v>
      </c>
      <c r="E257" s="10"/>
      <c r="F257" s="164">
        <f t="shared" si="14"/>
        <v>0</v>
      </c>
    </row>
    <row r="258" spans="1:6" ht="28.8" x14ac:dyDescent="0.3">
      <c r="A258" s="12">
        <f t="shared" si="15"/>
        <v>237</v>
      </c>
      <c r="B258" s="19" t="s">
        <v>1109</v>
      </c>
      <c r="C258" s="5" t="s">
        <v>42</v>
      </c>
      <c r="D258" s="12">
        <v>84.5</v>
      </c>
      <c r="E258" s="10"/>
      <c r="F258" s="164">
        <f t="shared" si="14"/>
        <v>0</v>
      </c>
    </row>
    <row r="259" spans="1:6" ht="28.8" x14ac:dyDescent="0.3">
      <c r="A259" s="12">
        <f t="shared" si="15"/>
        <v>238</v>
      </c>
      <c r="B259" s="19" t="s">
        <v>1110</v>
      </c>
      <c r="C259" s="5" t="s">
        <v>42</v>
      </c>
      <c r="D259" s="12">
        <v>84.5</v>
      </c>
      <c r="E259" s="10"/>
      <c r="F259" s="164">
        <f t="shared" si="14"/>
        <v>0</v>
      </c>
    </row>
    <row r="260" spans="1:6" ht="28.8" x14ac:dyDescent="0.3">
      <c r="A260" s="12">
        <f t="shared" si="15"/>
        <v>239</v>
      </c>
      <c r="B260" s="19" t="s">
        <v>1111</v>
      </c>
      <c r="C260" s="5" t="s">
        <v>42</v>
      </c>
      <c r="D260" s="12">
        <v>66</v>
      </c>
      <c r="E260" s="10"/>
      <c r="F260" s="164">
        <f t="shared" si="14"/>
        <v>0</v>
      </c>
    </row>
    <row r="261" spans="1:6" ht="28.8" x14ac:dyDescent="0.3">
      <c r="A261" s="12">
        <f t="shared" si="15"/>
        <v>240</v>
      </c>
      <c r="B261" s="19" t="s">
        <v>1112</v>
      </c>
      <c r="C261" s="5" t="s">
        <v>42</v>
      </c>
      <c r="D261" s="12">
        <v>71</v>
      </c>
      <c r="E261" s="10"/>
      <c r="F261" s="164">
        <f t="shared" si="14"/>
        <v>0</v>
      </c>
    </row>
    <row r="262" spans="1:6" ht="28.8" x14ac:dyDescent="0.3">
      <c r="A262" s="12">
        <f t="shared" si="15"/>
        <v>241</v>
      </c>
      <c r="B262" s="19" t="s">
        <v>1113</v>
      </c>
      <c r="C262" s="5" t="s">
        <v>42</v>
      </c>
      <c r="D262" s="12">
        <v>69.5</v>
      </c>
      <c r="E262" s="10"/>
      <c r="F262" s="164">
        <f t="shared" si="14"/>
        <v>0</v>
      </c>
    </row>
    <row r="263" spans="1:6" ht="28.8" x14ac:dyDescent="0.3">
      <c r="A263" s="12">
        <f t="shared" si="15"/>
        <v>242</v>
      </c>
      <c r="B263" s="19" t="s">
        <v>1114</v>
      </c>
      <c r="C263" s="5" t="s">
        <v>42</v>
      </c>
      <c r="D263" s="12">
        <v>66.5</v>
      </c>
      <c r="E263" s="10"/>
      <c r="F263" s="164">
        <f t="shared" si="14"/>
        <v>0</v>
      </c>
    </row>
    <row r="264" spans="1:6" ht="28.8" x14ac:dyDescent="0.3">
      <c r="A264" s="12">
        <f t="shared" si="15"/>
        <v>243</v>
      </c>
      <c r="B264" s="19" t="s">
        <v>1115</v>
      </c>
      <c r="C264" s="5" t="s">
        <v>42</v>
      </c>
      <c r="D264" s="12">
        <v>64.5</v>
      </c>
      <c r="E264" s="10"/>
      <c r="F264" s="164">
        <f t="shared" si="14"/>
        <v>0</v>
      </c>
    </row>
    <row r="265" spans="1:6" ht="28.8" x14ac:dyDescent="0.3">
      <c r="A265" s="12">
        <f t="shared" si="15"/>
        <v>244</v>
      </c>
      <c r="B265" s="19" t="s">
        <v>1116</v>
      </c>
      <c r="C265" s="5" t="s">
        <v>42</v>
      </c>
      <c r="D265" s="12">
        <v>48.5</v>
      </c>
      <c r="E265" s="10"/>
      <c r="F265" s="164">
        <f t="shared" si="14"/>
        <v>0</v>
      </c>
    </row>
    <row r="266" spans="1:6" ht="28.8" x14ac:dyDescent="0.3">
      <c r="A266" s="12">
        <f t="shared" si="15"/>
        <v>245</v>
      </c>
      <c r="B266" s="19" t="s">
        <v>1117</v>
      </c>
      <c r="C266" s="5" t="s">
        <v>42</v>
      </c>
      <c r="D266" s="12">
        <v>87</v>
      </c>
      <c r="E266" s="10"/>
      <c r="F266" s="164">
        <f t="shared" si="14"/>
        <v>0</v>
      </c>
    </row>
    <row r="267" spans="1:6" ht="28.8" x14ac:dyDescent="0.3">
      <c r="A267" s="12">
        <f t="shared" si="15"/>
        <v>246</v>
      </c>
      <c r="B267" s="19" t="s">
        <v>1118</v>
      </c>
      <c r="C267" s="5" t="s">
        <v>42</v>
      </c>
      <c r="D267" s="12">
        <v>77</v>
      </c>
      <c r="E267" s="10"/>
      <c r="F267" s="164">
        <f t="shared" si="14"/>
        <v>0</v>
      </c>
    </row>
    <row r="268" spans="1:6" ht="28.8" x14ac:dyDescent="0.3">
      <c r="A268" s="12">
        <f t="shared" si="15"/>
        <v>247</v>
      </c>
      <c r="B268" s="19" t="s">
        <v>1119</v>
      </c>
      <c r="C268" s="5" t="s">
        <v>42</v>
      </c>
      <c r="D268" s="12">
        <v>69.5</v>
      </c>
      <c r="E268" s="10"/>
      <c r="F268" s="164">
        <f t="shared" si="14"/>
        <v>0</v>
      </c>
    </row>
    <row r="269" spans="1:6" ht="28.8" x14ac:dyDescent="0.3">
      <c r="A269" s="12">
        <f t="shared" si="15"/>
        <v>248</v>
      </c>
      <c r="B269" s="19" t="s">
        <v>1120</v>
      </c>
      <c r="C269" s="5" t="s">
        <v>42</v>
      </c>
      <c r="D269" s="12">
        <v>52</v>
      </c>
      <c r="E269" s="10"/>
      <c r="F269" s="164">
        <f t="shared" si="14"/>
        <v>0</v>
      </c>
    </row>
    <row r="270" spans="1:6" ht="28.8" x14ac:dyDescent="0.3">
      <c r="A270" s="12">
        <f t="shared" si="15"/>
        <v>249</v>
      </c>
      <c r="B270" s="19" t="s">
        <v>1121</v>
      </c>
      <c r="C270" s="5" t="s">
        <v>42</v>
      </c>
      <c r="D270" s="12">
        <v>61</v>
      </c>
      <c r="E270" s="10"/>
      <c r="F270" s="164">
        <f t="shared" si="14"/>
        <v>0</v>
      </c>
    </row>
    <row r="271" spans="1:6" ht="28.8" x14ac:dyDescent="0.3">
      <c r="A271" s="12">
        <f t="shared" si="15"/>
        <v>250</v>
      </c>
      <c r="B271" s="19" t="s">
        <v>1122</v>
      </c>
      <c r="C271" s="5" t="s">
        <v>42</v>
      </c>
      <c r="D271" s="12">
        <v>53</v>
      </c>
      <c r="E271" s="10"/>
      <c r="F271" s="164">
        <f t="shared" si="14"/>
        <v>0</v>
      </c>
    </row>
    <row r="272" spans="1:6" ht="28.8" x14ac:dyDescent="0.3">
      <c r="A272" s="12">
        <f t="shared" si="15"/>
        <v>251</v>
      </c>
      <c r="B272" s="19" t="s">
        <v>1123</v>
      </c>
      <c r="C272" s="5" t="s">
        <v>42</v>
      </c>
      <c r="D272" s="12">
        <v>45</v>
      </c>
      <c r="E272" s="10"/>
      <c r="F272" s="164">
        <f t="shared" si="14"/>
        <v>0</v>
      </c>
    </row>
    <row r="273" spans="1:6" ht="28.8" x14ac:dyDescent="0.3">
      <c r="A273" s="12">
        <f t="shared" si="15"/>
        <v>252</v>
      </c>
      <c r="B273" s="19" t="s">
        <v>1124</v>
      </c>
      <c r="C273" s="5" t="s">
        <v>42</v>
      </c>
      <c r="D273" s="12">
        <v>60.5</v>
      </c>
      <c r="E273" s="10"/>
      <c r="F273" s="164">
        <f t="shared" si="14"/>
        <v>0</v>
      </c>
    </row>
    <row r="274" spans="1:6" ht="28.8" x14ac:dyDescent="0.3">
      <c r="A274" s="12">
        <f t="shared" si="15"/>
        <v>253</v>
      </c>
      <c r="B274" s="19" t="s">
        <v>1125</v>
      </c>
      <c r="C274" s="5" t="s">
        <v>42</v>
      </c>
      <c r="D274" s="12">
        <v>67</v>
      </c>
      <c r="E274" s="10"/>
      <c r="F274" s="164">
        <f t="shared" si="14"/>
        <v>0</v>
      </c>
    </row>
    <row r="275" spans="1:6" ht="28.8" x14ac:dyDescent="0.3">
      <c r="A275" s="12">
        <f t="shared" si="15"/>
        <v>254</v>
      </c>
      <c r="B275" s="19" t="s">
        <v>1126</v>
      </c>
      <c r="C275" s="5" t="s">
        <v>42</v>
      </c>
      <c r="D275" s="12">
        <v>67.5</v>
      </c>
      <c r="E275" s="10"/>
      <c r="F275" s="164">
        <f t="shared" si="14"/>
        <v>0</v>
      </c>
    </row>
    <row r="276" spans="1:6" ht="28.8" x14ac:dyDescent="0.3">
      <c r="A276" s="12">
        <f t="shared" si="15"/>
        <v>255</v>
      </c>
      <c r="B276" s="19" t="s">
        <v>1127</v>
      </c>
      <c r="C276" s="5" t="s">
        <v>42</v>
      </c>
      <c r="D276" s="12">
        <v>42</v>
      </c>
      <c r="E276" s="10"/>
      <c r="F276" s="164">
        <f t="shared" si="14"/>
        <v>0</v>
      </c>
    </row>
    <row r="277" spans="1:6" ht="28.8" x14ac:dyDescent="0.3">
      <c r="A277" s="12">
        <f t="shared" si="15"/>
        <v>256</v>
      </c>
      <c r="B277" s="19" t="s">
        <v>1128</v>
      </c>
      <c r="C277" s="5" t="s">
        <v>42</v>
      </c>
      <c r="D277" s="12">
        <v>74</v>
      </c>
      <c r="E277" s="10"/>
      <c r="F277" s="164">
        <f t="shared" si="14"/>
        <v>0</v>
      </c>
    </row>
    <row r="278" spans="1:6" ht="28.8" x14ac:dyDescent="0.3">
      <c r="A278" s="12">
        <f t="shared" si="15"/>
        <v>257</v>
      </c>
      <c r="B278" s="19" t="s">
        <v>1129</v>
      </c>
      <c r="C278" s="5" t="s">
        <v>42</v>
      </c>
      <c r="D278" s="12">
        <v>70</v>
      </c>
      <c r="E278" s="10"/>
      <c r="F278" s="164">
        <f t="shared" si="14"/>
        <v>0</v>
      </c>
    </row>
    <row r="279" spans="1:6" ht="28.8" x14ac:dyDescent="0.3">
      <c r="A279" s="12">
        <f t="shared" si="15"/>
        <v>258</v>
      </c>
      <c r="B279" s="19" t="s">
        <v>1130</v>
      </c>
      <c r="C279" s="5" t="s">
        <v>42</v>
      </c>
      <c r="D279" s="12">
        <v>66.5</v>
      </c>
      <c r="E279" s="10"/>
      <c r="F279" s="164">
        <f t="shared" si="14"/>
        <v>0</v>
      </c>
    </row>
    <row r="280" spans="1:6" ht="28.8" x14ac:dyDescent="0.3">
      <c r="A280" s="12">
        <f t="shared" si="15"/>
        <v>259</v>
      </c>
      <c r="B280" s="19" t="s">
        <v>1131</v>
      </c>
      <c r="C280" s="5" t="s">
        <v>42</v>
      </c>
      <c r="D280" s="12">
        <v>40.5</v>
      </c>
      <c r="E280" s="10"/>
      <c r="F280" s="164">
        <f t="shared" si="14"/>
        <v>0</v>
      </c>
    </row>
    <row r="281" spans="1:6" ht="28.8" x14ac:dyDescent="0.3">
      <c r="A281" s="12">
        <f t="shared" si="15"/>
        <v>260</v>
      </c>
      <c r="B281" s="19" t="s">
        <v>1132</v>
      </c>
      <c r="C281" s="5" t="s">
        <v>42</v>
      </c>
      <c r="D281" s="12">
        <v>38.5</v>
      </c>
      <c r="E281" s="10"/>
      <c r="F281" s="164">
        <f t="shared" si="14"/>
        <v>0</v>
      </c>
    </row>
    <row r="282" spans="1:6" ht="28.8" x14ac:dyDescent="0.3">
      <c r="A282" s="12">
        <f t="shared" si="15"/>
        <v>261</v>
      </c>
      <c r="B282" s="19" t="s">
        <v>1133</v>
      </c>
      <c r="C282" s="5" t="s">
        <v>42</v>
      </c>
      <c r="D282" s="12">
        <v>45</v>
      </c>
      <c r="E282" s="10"/>
      <c r="F282" s="164">
        <f t="shared" si="14"/>
        <v>0</v>
      </c>
    </row>
    <row r="283" spans="1:6" ht="28.8" x14ac:dyDescent="0.3">
      <c r="A283" s="12">
        <f t="shared" si="15"/>
        <v>262</v>
      </c>
      <c r="B283" s="19" t="s">
        <v>1134</v>
      </c>
      <c r="C283" s="5" t="s">
        <v>42</v>
      </c>
      <c r="D283" s="12">
        <v>43</v>
      </c>
      <c r="E283" s="10"/>
      <c r="F283" s="164">
        <f t="shared" si="14"/>
        <v>0</v>
      </c>
    </row>
    <row r="284" spans="1:6" ht="28.8" x14ac:dyDescent="0.3">
      <c r="A284" s="12">
        <f t="shared" si="15"/>
        <v>263</v>
      </c>
      <c r="B284" s="19" t="s">
        <v>1135</v>
      </c>
      <c r="C284" s="5" t="s">
        <v>42</v>
      </c>
      <c r="D284" s="12">
        <v>34</v>
      </c>
      <c r="E284" s="10"/>
      <c r="F284" s="164">
        <f t="shared" si="14"/>
        <v>0</v>
      </c>
    </row>
    <row r="285" spans="1:6" ht="28.8" x14ac:dyDescent="0.3">
      <c r="A285" s="12">
        <f t="shared" si="15"/>
        <v>264</v>
      </c>
      <c r="B285" s="19" t="s">
        <v>1136</v>
      </c>
      <c r="C285" s="5" t="s">
        <v>42</v>
      </c>
      <c r="D285" s="12">
        <v>48</v>
      </c>
      <c r="E285" s="10"/>
      <c r="F285" s="164">
        <f t="shared" si="14"/>
        <v>0</v>
      </c>
    </row>
    <row r="286" spans="1:6" ht="28.8" x14ac:dyDescent="0.3">
      <c r="A286" s="12">
        <f t="shared" si="15"/>
        <v>265</v>
      </c>
      <c r="B286" s="19" t="s">
        <v>1137</v>
      </c>
      <c r="C286" s="5" t="s">
        <v>42</v>
      </c>
      <c r="D286" s="12">
        <v>34</v>
      </c>
      <c r="E286" s="10"/>
      <c r="F286" s="164">
        <f t="shared" si="14"/>
        <v>0</v>
      </c>
    </row>
    <row r="287" spans="1:6" ht="28.8" x14ac:dyDescent="0.3">
      <c r="A287" s="12">
        <f t="shared" si="15"/>
        <v>266</v>
      </c>
      <c r="B287" s="19" t="s">
        <v>1138</v>
      </c>
      <c r="C287" s="5" t="s">
        <v>42</v>
      </c>
      <c r="D287" s="12">
        <v>34</v>
      </c>
      <c r="E287" s="10"/>
      <c r="F287" s="164">
        <f t="shared" si="14"/>
        <v>0</v>
      </c>
    </row>
    <row r="288" spans="1:6" ht="28.8" x14ac:dyDescent="0.3">
      <c r="A288" s="12">
        <f t="shared" si="15"/>
        <v>267</v>
      </c>
      <c r="B288" s="19" t="s">
        <v>1139</v>
      </c>
      <c r="C288" s="5" t="s">
        <v>42</v>
      </c>
      <c r="D288" s="12">
        <v>56</v>
      </c>
      <c r="E288" s="10"/>
      <c r="F288" s="164">
        <f t="shared" si="14"/>
        <v>0</v>
      </c>
    </row>
    <row r="289" spans="1:6" ht="28.8" x14ac:dyDescent="0.3">
      <c r="A289" s="12">
        <f t="shared" si="15"/>
        <v>268</v>
      </c>
      <c r="B289" s="19" t="s">
        <v>1140</v>
      </c>
      <c r="C289" s="5" t="s">
        <v>42</v>
      </c>
      <c r="D289" s="12">
        <v>52.5</v>
      </c>
      <c r="E289" s="10"/>
      <c r="F289" s="164">
        <f t="shared" si="14"/>
        <v>0</v>
      </c>
    </row>
    <row r="290" spans="1:6" ht="28.8" x14ac:dyDescent="0.3">
      <c r="A290" s="12">
        <f t="shared" si="15"/>
        <v>269</v>
      </c>
      <c r="B290" s="19" t="s">
        <v>1141</v>
      </c>
      <c r="C290" s="5" t="s">
        <v>42</v>
      </c>
      <c r="D290" s="12">
        <v>49</v>
      </c>
      <c r="E290" s="10"/>
      <c r="F290" s="164">
        <f t="shared" si="14"/>
        <v>0</v>
      </c>
    </row>
    <row r="291" spans="1:6" ht="28.8" x14ac:dyDescent="0.3">
      <c r="A291" s="12">
        <f t="shared" si="15"/>
        <v>270</v>
      </c>
      <c r="B291" s="19" t="s">
        <v>1142</v>
      </c>
      <c r="C291" s="5" t="s">
        <v>42</v>
      </c>
      <c r="D291" s="12">
        <v>46</v>
      </c>
      <c r="E291" s="10"/>
      <c r="F291" s="164">
        <f t="shared" si="14"/>
        <v>0</v>
      </c>
    </row>
    <row r="292" spans="1:6" ht="28.8" x14ac:dyDescent="0.3">
      <c r="A292" s="12">
        <f t="shared" si="15"/>
        <v>271</v>
      </c>
      <c r="B292" s="19" t="s">
        <v>1143</v>
      </c>
      <c r="C292" s="5" t="s">
        <v>42</v>
      </c>
      <c r="D292" s="12">
        <v>85</v>
      </c>
      <c r="E292" s="10"/>
      <c r="F292" s="164">
        <f t="shared" si="14"/>
        <v>0</v>
      </c>
    </row>
    <row r="293" spans="1:6" ht="28.8" x14ac:dyDescent="0.3">
      <c r="A293" s="12">
        <f t="shared" si="15"/>
        <v>272</v>
      </c>
      <c r="B293" s="19" t="s">
        <v>1144</v>
      </c>
      <c r="C293" s="5" t="s">
        <v>42</v>
      </c>
      <c r="D293" s="12">
        <v>80</v>
      </c>
      <c r="E293" s="10"/>
      <c r="F293" s="164">
        <f t="shared" si="14"/>
        <v>0</v>
      </c>
    </row>
    <row r="294" spans="1:6" ht="28.8" x14ac:dyDescent="0.3">
      <c r="A294" s="12">
        <f t="shared" si="15"/>
        <v>273</v>
      </c>
      <c r="B294" s="19" t="s">
        <v>1145</v>
      </c>
      <c r="C294" s="5" t="s">
        <v>42</v>
      </c>
      <c r="D294" s="12">
        <v>74.5</v>
      </c>
      <c r="E294" s="10"/>
      <c r="F294" s="164">
        <f t="shared" si="14"/>
        <v>0</v>
      </c>
    </row>
    <row r="295" spans="1:6" ht="28.8" x14ac:dyDescent="0.3">
      <c r="A295" s="12">
        <f t="shared" si="15"/>
        <v>274</v>
      </c>
      <c r="B295" s="19" t="s">
        <v>1146</v>
      </c>
      <c r="C295" s="5" t="s">
        <v>42</v>
      </c>
      <c r="D295" s="12">
        <v>70</v>
      </c>
      <c r="E295" s="10"/>
      <c r="F295" s="164">
        <f t="shared" si="14"/>
        <v>0</v>
      </c>
    </row>
    <row r="296" spans="1:6" ht="28.8" x14ac:dyDescent="0.3">
      <c r="A296" s="12">
        <f t="shared" si="15"/>
        <v>275</v>
      </c>
      <c r="B296" s="19" t="s">
        <v>1147</v>
      </c>
      <c r="C296" s="5" t="s">
        <v>42</v>
      </c>
      <c r="D296" s="12">
        <v>65</v>
      </c>
      <c r="E296" s="10"/>
      <c r="F296" s="164">
        <f t="shared" si="14"/>
        <v>0</v>
      </c>
    </row>
    <row r="297" spans="1:6" ht="28.8" x14ac:dyDescent="0.3">
      <c r="A297" s="12">
        <f t="shared" si="15"/>
        <v>276</v>
      </c>
      <c r="B297" s="19" t="s">
        <v>1148</v>
      </c>
      <c r="C297" s="5" t="s">
        <v>42</v>
      </c>
      <c r="D297" s="12">
        <v>60</v>
      </c>
      <c r="E297" s="10"/>
      <c r="F297" s="164">
        <f t="shared" si="14"/>
        <v>0</v>
      </c>
    </row>
    <row r="298" spans="1:6" ht="28.8" x14ac:dyDescent="0.3">
      <c r="A298" s="12">
        <f t="shared" si="15"/>
        <v>277</v>
      </c>
      <c r="B298" s="19" t="s">
        <v>1149</v>
      </c>
      <c r="C298" s="5" t="s">
        <v>42</v>
      </c>
      <c r="D298" s="12">
        <v>55</v>
      </c>
      <c r="E298" s="10"/>
      <c r="F298" s="164">
        <f t="shared" si="14"/>
        <v>0</v>
      </c>
    </row>
    <row r="299" spans="1:6" ht="28.8" x14ac:dyDescent="0.3">
      <c r="A299" s="12">
        <f t="shared" si="15"/>
        <v>278</v>
      </c>
      <c r="B299" s="19" t="s">
        <v>1150</v>
      </c>
      <c r="C299" s="5" t="s">
        <v>42</v>
      </c>
      <c r="D299" s="12">
        <v>50</v>
      </c>
      <c r="E299" s="10"/>
      <c r="F299" s="164">
        <f t="shared" si="14"/>
        <v>0</v>
      </c>
    </row>
    <row r="300" spans="1:6" ht="28.8" x14ac:dyDescent="0.3">
      <c r="A300" s="12">
        <f t="shared" si="15"/>
        <v>279</v>
      </c>
      <c r="B300" s="19" t="s">
        <v>1151</v>
      </c>
      <c r="C300" s="5" t="s">
        <v>42</v>
      </c>
      <c r="D300" s="12">
        <v>45</v>
      </c>
      <c r="E300" s="10"/>
      <c r="F300" s="164">
        <f t="shared" si="14"/>
        <v>0</v>
      </c>
    </row>
    <row r="301" spans="1:6" ht="28.8" x14ac:dyDescent="0.3">
      <c r="A301" s="12">
        <f t="shared" si="15"/>
        <v>280</v>
      </c>
      <c r="B301" s="19" t="s">
        <v>1152</v>
      </c>
      <c r="C301" s="5" t="s">
        <v>42</v>
      </c>
      <c r="D301" s="12">
        <v>40</v>
      </c>
      <c r="E301" s="10"/>
      <c r="F301" s="164">
        <f t="shared" si="14"/>
        <v>0</v>
      </c>
    </row>
    <row r="302" spans="1:6" ht="28.8" x14ac:dyDescent="0.3">
      <c r="A302" s="12">
        <f t="shared" si="15"/>
        <v>281</v>
      </c>
      <c r="B302" s="19" t="s">
        <v>1153</v>
      </c>
      <c r="C302" s="5" t="s">
        <v>42</v>
      </c>
      <c r="D302" s="12">
        <v>35</v>
      </c>
      <c r="E302" s="10"/>
      <c r="F302" s="164">
        <f t="shared" si="14"/>
        <v>0</v>
      </c>
    </row>
    <row r="303" spans="1:6" ht="28.8" x14ac:dyDescent="0.3">
      <c r="A303" s="12">
        <f t="shared" si="15"/>
        <v>282</v>
      </c>
      <c r="B303" s="19" t="s">
        <v>1154</v>
      </c>
      <c r="C303" s="5" t="s">
        <v>42</v>
      </c>
      <c r="D303" s="12">
        <v>78</v>
      </c>
      <c r="E303" s="10"/>
      <c r="F303" s="164">
        <f t="shared" ref="F303:F366" si="16">ROUND(D303*E303,2)</f>
        <v>0</v>
      </c>
    </row>
    <row r="304" spans="1:6" ht="28.8" x14ac:dyDescent="0.3">
      <c r="A304" s="12">
        <f t="shared" ref="A304:A367" si="17">1+A303</f>
        <v>283</v>
      </c>
      <c r="B304" s="19" t="s">
        <v>1155</v>
      </c>
      <c r="C304" s="5" t="s">
        <v>42</v>
      </c>
      <c r="D304" s="12">
        <v>62</v>
      </c>
      <c r="E304" s="10"/>
      <c r="F304" s="164">
        <f t="shared" si="16"/>
        <v>0</v>
      </c>
    </row>
    <row r="305" spans="1:6" ht="28.8" x14ac:dyDescent="0.3">
      <c r="A305" s="12">
        <f t="shared" si="17"/>
        <v>284</v>
      </c>
      <c r="B305" s="19" t="s">
        <v>1156</v>
      </c>
      <c r="C305" s="5" t="s">
        <v>42</v>
      </c>
      <c r="D305" s="12">
        <v>57</v>
      </c>
      <c r="E305" s="10"/>
      <c r="F305" s="164">
        <f t="shared" si="16"/>
        <v>0</v>
      </c>
    </row>
    <row r="306" spans="1:6" ht="28.8" x14ac:dyDescent="0.3">
      <c r="A306" s="12">
        <f t="shared" si="17"/>
        <v>285</v>
      </c>
      <c r="B306" s="19" t="s">
        <v>1157</v>
      </c>
      <c r="C306" s="5" t="s">
        <v>42</v>
      </c>
      <c r="D306" s="12">
        <v>61.5</v>
      </c>
      <c r="E306" s="10"/>
      <c r="F306" s="164">
        <f t="shared" si="16"/>
        <v>0</v>
      </c>
    </row>
    <row r="307" spans="1:6" ht="28.8" x14ac:dyDescent="0.3">
      <c r="A307" s="12">
        <f t="shared" si="17"/>
        <v>286</v>
      </c>
      <c r="B307" s="19" t="s">
        <v>1158</v>
      </c>
      <c r="C307" s="5" t="s">
        <v>42</v>
      </c>
      <c r="D307" s="12">
        <v>54</v>
      </c>
      <c r="E307" s="10"/>
      <c r="F307" s="164">
        <f t="shared" si="16"/>
        <v>0</v>
      </c>
    </row>
    <row r="308" spans="1:6" ht="28.8" x14ac:dyDescent="0.3">
      <c r="A308" s="12">
        <f t="shared" si="17"/>
        <v>287</v>
      </c>
      <c r="B308" s="19" t="s">
        <v>1159</v>
      </c>
      <c r="C308" s="5" t="s">
        <v>42</v>
      </c>
      <c r="D308" s="12">
        <v>62</v>
      </c>
      <c r="E308" s="10"/>
      <c r="F308" s="164">
        <f t="shared" si="16"/>
        <v>0</v>
      </c>
    </row>
    <row r="309" spans="1:6" ht="28.8" x14ac:dyDescent="0.3">
      <c r="A309" s="12">
        <f t="shared" si="17"/>
        <v>288</v>
      </c>
      <c r="B309" s="19" t="s">
        <v>1160</v>
      </c>
      <c r="C309" s="5" t="s">
        <v>42</v>
      </c>
      <c r="D309" s="12">
        <v>23</v>
      </c>
      <c r="E309" s="10"/>
      <c r="F309" s="164">
        <f t="shared" si="16"/>
        <v>0</v>
      </c>
    </row>
    <row r="310" spans="1:6" ht="28.8" x14ac:dyDescent="0.3">
      <c r="A310" s="12">
        <f t="shared" si="17"/>
        <v>289</v>
      </c>
      <c r="B310" s="19" t="s">
        <v>1161</v>
      </c>
      <c r="C310" s="5" t="s">
        <v>42</v>
      </c>
      <c r="D310" s="12">
        <v>24</v>
      </c>
      <c r="E310" s="10"/>
      <c r="F310" s="164">
        <f t="shared" si="16"/>
        <v>0</v>
      </c>
    </row>
    <row r="311" spans="1:6" ht="28.8" x14ac:dyDescent="0.3">
      <c r="A311" s="12">
        <f t="shared" si="17"/>
        <v>290</v>
      </c>
      <c r="B311" s="19" t="s">
        <v>1162</v>
      </c>
      <c r="C311" s="5" t="s">
        <v>42</v>
      </c>
      <c r="D311" s="12">
        <v>25</v>
      </c>
      <c r="E311" s="10"/>
      <c r="F311" s="164">
        <f t="shared" si="16"/>
        <v>0</v>
      </c>
    </row>
    <row r="312" spans="1:6" ht="28.8" x14ac:dyDescent="0.3">
      <c r="A312" s="12">
        <f t="shared" si="17"/>
        <v>291</v>
      </c>
      <c r="B312" s="19" t="s">
        <v>1163</v>
      </c>
      <c r="C312" s="5" t="s">
        <v>42</v>
      </c>
      <c r="D312" s="12">
        <v>21</v>
      </c>
      <c r="E312" s="10"/>
      <c r="F312" s="164">
        <f t="shared" si="16"/>
        <v>0</v>
      </c>
    </row>
    <row r="313" spans="1:6" ht="28.8" x14ac:dyDescent="0.3">
      <c r="A313" s="12">
        <f t="shared" si="17"/>
        <v>292</v>
      </c>
      <c r="B313" s="19" t="s">
        <v>1164</v>
      </c>
      <c r="C313" s="5" t="s">
        <v>42</v>
      </c>
      <c r="D313" s="12">
        <v>40</v>
      </c>
      <c r="E313" s="10"/>
      <c r="F313" s="164">
        <f t="shared" si="16"/>
        <v>0</v>
      </c>
    </row>
    <row r="314" spans="1:6" ht="28.8" x14ac:dyDescent="0.3">
      <c r="A314" s="12">
        <f t="shared" si="17"/>
        <v>293</v>
      </c>
      <c r="B314" s="19" t="s">
        <v>1165</v>
      </c>
      <c r="C314" s="5" t="s">
        <v>42</v>
      </c>
      <c r="D314" s="12">
        <v>15</v>
      </c>
      <c r="E314" s="10"/>
      <c r="F314" s="164">
        <f t="shared" si="16"/>
        <v>0</v>
      </c>
    </row>
    <row r="315" spans="1:6" ht="28.8" x14ac:dyDescent="0.3">
      <c r="A315" s="12">
        <f t="shared" si="17"/>
        <v>294</v>
      </c>
      <c r="B315" s="19" t="s">
        <v>1166</v>
      </c>
      <c r="C315" s="5" t="s">
        <v>42</v>
      </c>
      <c r="D315" s="12">
        <v>20</v>
      </c>
      <c r="E315" s="10"/>
      <c r="F315" s="164">
        <f t="shared" si="16"/>
        <v>0</v>
      </c>
    </row>
    <row r="316" spans="1:6" ht="28.8" x14ac:dyDescent="0.3">
      <c r="A316" s="12">
        <f t="shared" si="17"/>
        <v>295</v>
      </c>
      <c r="B316" s="19" t="s">
        <v>1167</v>
      </c>
      <c r="C316" s="5" t="s">
        <v>42</v>
      </c>
      <c r="D316" s="12">
        <v>25</v>
      </c>
      <c r="E316" s="10"/>
      <c r="F316" s="164">
        <f t="shared" si="16"/>
        <v>0</v>
      </c>
    </row>
    <row r="317" spans="1:6" ht="28.8" x14ac:dyDescent="0.3">
      <c r="A317" s="12">
        <f t="shared" si="17"/>
        <v>296</v>
      </c>
      <c r="B317" s="19" t="s">
        <v>1168</v>
      </c>
      <c r="C317" s="5" t="s">
        <v>42</v>
      </c>
      <c r="D317" s="12">
        <v>30</v>
      </c>
      <c r="E317" s="10"/>
      <c r="F317" s="164">
        <f t="shared" si="16"/>
        <v>0</v>
      </c>
    </row>
    <row r="318" spans="1:6" ht="28.8" x14ac:dyDescent="0.3">
      <c r="A318" s="12">
        <f t="shared" si="17"/>
        <v>297</v>
      </c>
      <c r="B318" s="19" t="s">
        <v>1169</v>
      </c>
      <c r="C318" s="5" t="s">
        <v>42</v>
      </c>
      <c r="D318" s="12">
        <v>35</v>
      </c>
      <c r="E318" s="10"/>
      <c r="F318" s="164">
        <f t="shared" si="16"/>
        <v>0</v>
      </c>
    </row>
    <row r="319" spans="1:6" ht="28.8" x14ac:dyDescent="0.3">
      <c r="A319" s="12">
        <f t="shared" si="17"/>
        <v>298</v>
      </c>
      <c r="B319" s="19" t="s">
        <v>1170</v>
      </c>
      <c r="C319" s="5" t="s">
        <v>42</v>
      </c>
      <c r="D319" s="12">
        <v>27</v>
      </c>
      <c r="E319" s="10"/>
      <c r="F319" s="164">
        <f t="shared" si="16"/>
        <v>0</v>
      </c>
    </row>
    <row r="320" spans="1:6" ht="28.8" x14ac:dyDescent="0.3">
      <c r="A320" s="12">
        <f t="shared" si="17"/>
        <v>299</v>
      </c>
      <c r="B320" s="19" t="s">
        <v>1171</v>
      </c>
      <c r="C320" s="5" t="s">
        <v>42</v>
      </c>
      <c r="D320" s="12">
        <v>36</v>
      </c>
      <c r="E320" s="10"/>
      <c r="F320" s="164">
        <f t="shared" si="16"/>
        <v>0</v>
      </c>
    </row>
    <row r="321" spans="1:6" ht="28.8" x14ac:dyDescent="0.3">
      <c r="A321" s="12">
        <f t="shared" si="17"/>
        <v>300</v>
      </c>
      <c r="B321" s="19" t="s">
        <v>1172</v>
      </c>
      <c r="C321" s="5" t="s">
        <v>42</v>
      </c>
      <c r="D321" s="12">
        <v>32</v>
      </c>
      <c r="E321" s="10"/>
      <c r="F321" s="164">
        <f t="shared" si="16"/>
        <v>0</v>
      </c>
    </row>
    <row r="322" spans="1:6" ht="28.8" x14ac:dyDescent="0.3">
      <c r="A322" s="12">
        <f t="shared" si="17"/>
        <v>301</v>
      </c>
      <c r="B322" s="19" t="s">
        <v>1173</v>
      </c>
      <c r="C322" s="5" t="s">
        <v>42</v>
      </c>
      <c r="D322" s="12">
        <v>47</v>
      </c>
      <c r="E322" s="10"/>
      <c r="F322" s="164">
        <f t="shared" si="16"/>
        <v>0</v>
      </c>
    </row>
    <row r="323" spans="1:6" ht="28.8" x14ac:dyDescent="0.3">
      <c r="A323" s="12">
        <f t="shared" si="17"/>
        <v>302</v>
      </c>
      <c r="B323" s="19" t="s">
        <v>1174</v>
      </c>
      <c r="C323" s="5" t="s">
        <v>42</v>
      </c>
      <c r="D323" s="12">
        <v>45</v>
      </c>
      <c r="E323" s="10"/>
      <c r="F323" s="164">
        <f t="shared" si="16"/>
        <v>0</v>
      </c>
    </row>
    <row r="324" spans="1:6" ht="28.8" x14ac:dyDescent="0.3">
      <c r="A324" s="12">
        <f t="shared" si="17"/>
        <v>303</v>
      </c>
      <c r="B324" s="19" t="s">
        <v>1175</v>
      </c>
      <c r="C324" s="5" t="s">
        <v>42</v>
      </c>
      <c r="D324" s="12">
        <v>37</v>
      </c>
      <c r="E324" s="10"/>
      <c r="F324" s="164">
        <f t="shared" si="16"/>
        <v>0</v>
      </c>
    </row>
    <row r="325" spans="1:6" ht="28.8" x14ac:dyDescent="0.3">
      <c r="A325" s="12">
        <f t="shared" si="17"/>
        <v>304</v>
      </c>
      <c r="B325" s="19" t="s">
        <v>1176</v>
      </c>
      <c r="C325" s="5" t="s">
        <v>42</v>
      </c>
      <c r="D325" s="12">
        <v>36.5</v>
      </c>
      <c r="E325" s="10"/>
      <c r="F325" s="164">
        <f t="shared" si="16"/>
        <v>0</v>
      </c>
    </row>
    <row r="326" spans="1:6" ht="28.8" x14ac:dyDescent="0.3">
      <c r="A326" s="12">
        <f t="shared" si="17"/>
        <v>305</v>
      </c>
      <c r="B326" s="19" t="s">
        <v>1177</v>
      </c>
      <c r="C326" s="5" t="s">
        <v>42</v>
      </c>
      <c r="D326" s="12">
        <v>35.5</v>
      </c>
      <c r="E326" s="10"/>
      <c r="F326" s="164">
        <f t="shared" si="16"/>
        <v>0</v>
      </c>
    </row>
    <row r="327" spans="1:6" ht="28.8" x14ac:dyDescent="0.3">
      <c r="A327" s="12">
        <f t="shared" si="17"/>
        <v>306</v>
      </c>
      <c r="B327" s="19" t="s">
        <v>1178</v>
      </c>
      <c r="C327" s="5" t="s">
        <v>42</v>
      </c>
      <c r="D327" s="12">
        <v>30</v>
      </c>
      <c r="E327" s="10"/>
      <c r="F327" s="164">
        <f t="shared" si="16"/>
        <v>0</v>
      </c>
    </row>
    <row r="328" spans="1:6" ht="28.8" x14ac:dyDescent="0.3">
      <c r="A328" s="12">
        <f t="shared" si="17"/>
        <v>307</v>
      </c>
      <c r="B328" s="19" t="s">
        <v>1179</v>
      </c>
      <c r="C328" s="5" t="s">
        <v>42</v>
      </c>
      <c r="D328" s="12">
        <v>25</v>
      </c>
      <c r="E328" s="10"/>
      <c r="F328" s="164">
        <f t="shared" si="16"/>
        <v>0</v>
      </c>
    </row>
    <row r="329" spans="1:6" ht="28.8" x14ac:dyDescent="0.3">
      <c r="A329" s="12">
        <f t="shared" si="17"/>
        <v>308</v>
      </c>
      <c r="B329" s="19" t="s">
        <v>1180</v>
      </c>
      <c r="C329" s="5" t="s">
        <v>42</v>
      </c>
      <c r="D329" s="12">
        <v>20</v>
      </c>
      <c r="E329" s="10"/>
      <c r="F329" s="164">
        <f t="shared" si="16"/>
        <v>0</v>
      </c>
    </row>
    <row r="330" spans="1:6" ht="28.8" x14ac:dyDescent="0.3">
      <c r="A330" s="12">
        <f t="shared" si="17"/>
        <v>309</v>
      </c>
      <c r="B330" s="19" t="s">
        <v>1181</v>
      </c>
      <c r="C330" s="5" t="s">
        <v>42</v>
      </c>
      <c r="D330" s="12">
        <v>24.5</v>
      </c>
      <c r="E330" s="10"/>
      <c r="F330" s="164">
        <f t="shared" si="16"/>
        <v>0</v>
      </c>
    </row>
    <row r="331" spans="1:6" ht="28.8" x14ac:dyDescent="0.3">
      <c r="A331" s="12">
        <f t="shared" si="17"/>
        <v>310</v>
      </c>
      <c r="B331" s="19" t="s">
        <v>1182</v>
      </c>
      <c r="C331" s="5" t="s">
        <v>42</v>
      </c>
      <c r="D331" s="12">
        <v>70.5</v>
      </c>
      <c r="E331" s="10"/>
      <c r="F331" s="164">
        <f t="shared" si="16"/>
        <v>0</v>
      </c>
    </row>
    <row r="332" spans="1:6" ht="28.8" x14ac:dyDescent="0.3">
      <c r="A332" s="12">
        <f t="shared" si="17"/>
        <v>311</v>
      </c>
      <c r="B332" s="19" t="s">
        <v>1183</v>
      </c>
      <c r="C332" s="5" t="s">
        <v>42</v>
      </c>
      <c r="D332" s="12">
        <v>65.5</v>
      </c>
      <c r="E332" s="10"/>
      <c r="F332" s="164">
        <f t="shared" si="16"/>
        <v>0</v>
      </c>
    </row>
    <row r="333" spans="1:6" ht="28.8" x14ac:dyDescent="0.3">
      <c r="A333" s="12">
        <f t="shared" si="17"/>
        <v>312</v>
      </c>
      <c r="B333" s="19" t="s">
        <v>1184</v>
      </c>
      <c r="C333" s="5" t="s">
        <v>42</v>
      </c>
      <c r="D333" s="12">
        <v>60</v>
      </c>
      <c r="E333" s="10"/>
      <c r="F333" s="164">
        <f t="shared" si="16"/>
        <v>0</v>
      </c>
    </row>
    <row r="334" spans="1:6" ht="28.8" x14ac:dyDescent="0.3">
      <c r="A334" s="12">
        <f t="shared" si="17"/>
        <v>313</v>
      </c>
      <c r="B334" s="19" t="s">
        <v>1185</v>
      </c>
      <c r="C334" s="5" t="s">
        <v>42</v>
      </c>
      <c r="D334" s="12">
        <v>54.5</v>
      </c>
      <c r="E334" s="10"/>
      <c r="F334" s="164">
        <f t="shared" si="16"/>
        <v>0</v>
      </c>
    </row>
    <row r="335" spans="1:6" ht="28.8" x14ac:dyDescent="0.3">
      <c r="A335" s="12">
        <f t="shared" si="17"/>
        <v>314</v>
      </c>
      <c r="B335" s="19" t="s">
        <v>1186</v>
      </c>
      <c r="C335" s="5" t="s">
        <v>42</v>
      </c>
      <c r="D335" s="12">
        <v>32</v>
      </c>
      <c r="E335" s="10"/>
      <c r="F335" s="164">
        <f t="shared" si="16"/>
        <v>0</v>
      </c>
    </row>
    <row r="336" spans="1:6" ht="28.8" x14ac:dyDescent="0.3">
      <c r="A336" s="12">
        <f t="shared" si="17"/>
        <v>315</v>
      </c>
      <c r="B336" s="19" t="s">
        <v>1187</v>
      </c>
      <c r="C336" s="5" t="s">
        <v>42</v>
      </c>
      <c r="D336" s="12">
        <v>27</v>
      </c>
      <c r="E336" s="10"/>
      <c r="F336" s="164">
        <f t="shared" si="16"/>
        <v>0</v>
      </c>
    </row>
    <row r="337" spans="1:6" ht="28.8" x14ac:dyDescent="0.3">
      <c r="A337" s="12">
        <f t="shared" si="17"/>
        <v>316</v>
      </c>
      <c r="B337" s="19" t="s">
        <v>1188</v>
      </c>
      <c r="C337" s="5" t="s">
        <v>42</v>
      </c>
      <c r="D337" s="12">
        <v>22</v>
      </c>
      <c r="E337" s="10"/>
      <c r="F337" s="164">
        <f t="shared" si="16"/>
        <v>0</v>
      </c>
    </row>
    <row r="338" spans="1:6" ht="28.8" x14ac:dyDescent="0.3">
      <c r="A338" s="12">
        <f t="shared" si="17"/>
        <v>317</v>
      </c>
      <c r="B338" s="19" t="s">
        <v>1189</v>
      </c>
      <c r="C338" s="5" t="s">
        <v>42</v>
      </c>
      <c r="D338" s="12">
        <v>17</v>
      </c>
      <c r="E338" s="10"/>
      <c r="F338" s="164">
        <f t="shared" si="16"/>
        <v>0</v>
      </c>
    </row>
    <row r="339" spans="1:6" ht="28.8" x14ac:dyDescent="0.3">
      <c r="A339" s="12">
        <f t="shared" si="17"/>
        <v>318</v>
      </c>
      <c r="B339" s="19" t="s">
        <v>1190</v>
      </c>
      <c r="C339" s="5" t="s">
        <v>42</v>
      </c>
      <c r="D339" s="12">
        <v>12</v>
      </c>
      <c r="E339" s="10"/>
      <c r="F339" s="164">
        <f t="shared" si="16"/>
        <v>0</v>
      </c>
    </row>
    <row r="340" spans="1:6" ht="28.8" x14ac:dyDescent="0.3">
      <c r="A340" s="12">
        <f t="shared" si="17"/>
        <v>319</v>
      </c>
      <c r="B340" s="19" t="s">
        <v>1191</v>
      </c>
      <c r="C340" s="5" t="s">
        <v>42</v>
      </c>
      <c r="D340" s="12">
        <v>8</v>
      </c>
      <c r="E340" s="10"/>
      <c r="F340" s="164">
        <f t="shared" si="16"/>
        <v>0</v>
      </c>
    </row>
    <row r="341" spans="1:6" ht="28.8" x14ac:dyDescent="0.3">
      <c r="A341" s="12">
        <f t="shared" si="17"/>
        <v>320</v>
      </c>
      <c r="B341" s="19" t="s">
        <v>1192</v>
      </c>
      <c r="C341" s="5" t="s">
        <v>42</v>
      </c>
      <c r="D341" s="12">
        <v>35</v>
      </c>
      <c r="E341" s="10"/>
      <c r="F341" s="164">
        <f t="shared" si="16"/>
        <v>0</v>
      </c>
    </row>
    <row r="342" spans="1:6" ht="28.8" x14ac:dyDescent="0.3">
      <c r="A342" s="12">
        <f t="shared" si="17"/>
        <v>321</v>
      </c>
      <c r="B342" s="19" t="s">
        <v>1193</v>
      </c>
      <c r="C342" s="5" t="s">
        <v>42</v>
      </c>
      <c r="D342" s="12">
        <v>27.5</v>
      </c>
      <c r="E342" s="10"/>
      <c r="F342" s="164">
        <f t="shared" si="16"/>
        <v>0</v>
      </c>
    </row>
    <row r="343" spans="1:6" ht="28.8" x14ac:dyDescent="0.3">
      <c r="A343" s="12">
        <f t="shared" si="17"/>
        <v>322</v>
      </c>
      <c r="B343" s="19" t="s">
        <v>1194</v>
      </c>
      <c r="C343" s="5" t="s">
        <v>42</v>
      </c>
      <c r="D343" s="12">
        <v>32.5</v>
      </c>
      <c r="E343" s="10"/>
      <c r="F343" s="164">
        <f t="shared" si="16"/>
        <v>0</v>
      </c>
    </row>
    <row r="344" spans="1:6" ht="28.8" x14ac:dyDescent="0.3">
      <c r="A344" s="12">
        <f t="shared" si="17"/>
        <v>323</v>
      </c>
      <c r="B344" s="19" t="s">
        <v>1195</v>
      </c>
      <c r="C344" s="5" t="s">
        <v>42</v>
      </c>
      <c r="D344" s="12">
        <v>36.5</v>
      </c>
      <c r="E344" s="10"/>
      <c r="F344" s="164">
        <f t="shared" si="16"/>
        <v>0</v>
      </c>
    </row>
    <row r="345" spans="1:6" ht="28.8" x14ac:dyDescent="0.3">
      <c r="A345" s="12">
        <f t="shared" si="17"/>
        <v>324</v>
      </c>
      <c r="B345" s="19" t="s">
        <v>1196</v>
      </c>
      <c r="C345" s="5" t="s">
        <v>42</v>
      </c>
      <c r="D345" s="12">
        <v>36.5</v>
      </c>
      <c r="E345" s="10"/>
      <c r="F345" s="164">
        <f t="shared" si="16"/>
        <v>0</v>
      </c>
    </row>
    <row r="346" spans="1:6" ht="28.8" x14ac:dyDescent="0.3">
      <c r="A346" s="12">
        <f t="shared" si="17"/>
        <v>325</v>
      </c>
      <c r="B346" s="19" t="s">
        <v>1197</v>
      </c>
      <c r="C346" s="5" t="s">
        <v>42</v>
      </c>
      <c r="D346" s="12">
        <v>54</v>
      </c>
      <c r="E346" s="10"/>
      <c r="F346" s="164">
        <f t="shared" si="16"/>
        <v>0</v>
      </c>
    </row>
    <row r="347" spans="1:6" ht="28.8" x14ac:dyDescent="0.3">
      <c r="A347" s="12">
        <f t="shared" si="17"/>
        <v>326</v>
      </c>
      <c r="B347" s="19" t="s">
        <v>1198</v>
      </c>
      <c r="C347" s="5" t="s">
        <v>42</v>
      </c>
      <c r="D347" s="12">
        <v>151</v>
      </c>
      <c r="E347" s="10"/>
      <c r="F347" s="164">
        <f t="shared" si="16"/>
        <v>0</v>
      </c>
    </row>
    <row r="348" spans="1:6" ht="28.8" x14ac:dyDescent="0.3">
      <c r="A348" s="12">
        <f t="shared" si="17"/>
        <v>327</v>
      </c>
      <c r="B348" s="19" t="s">
        <v>1199</v>
      </c>
      <c r="C348" s="5" t="s">
        <v>42</v>
      </c>
      <c r="D348" s="12">
        <v>134</v>
      </c>
      <c r="E348" s="10"/>
      <c r="F348" s="164">
        <f t="shared" si="16"/>
        <v>0</v>
      </c>
    </row>
    <row r="349" spans="1:6" ht="28.8" x14ac:dyDescent="0.3">
      <c r="A349" s="12">
        <f t="shared" si="17"/>
        <v>328</v>
      </c>
      <c r="B349" s="19" t="s">
        <v>1200</v>
      </c>
      <c r="C349" s="5" t="s">
        <v>42</v>
      </c>
      <c r="D349" s="12">
        <v>107.5</v>
      </c>
      <c r="E349" s="10"/>
      <c r="F349" s="164">
        <f t="shared" si="16"/>
        <v>0</v>
      </c>
    </row>
    <row r="350" spans="1:6" ht="28.8" x14ac:dyDescent="0.3">
      <c r="A350" s="12">
        <f t="shared" si="17"/>
        <v>329</v>
      </c>
      <c r="B350" s="19" t="s">
        <v>1201</v>
      </c>
      <c r="C350" s="5" t="s">
        <v>42</v>
      </c>
      <c r="D350" s="12">
        <v>36.5</v>
      </c>
      <c r="E350" s="10"/>
      <c r="F350" s="164">
        <f t="shared" si="16"/>
        <v>0</v>
      </c>
    </row>
    <row r="351" spans="1:6" ht="28.8" x14ac:dyDescent="0.3">
      <c r="A351" s="12">
        <f t="shared" si="17"/>
        <v>330</v>
      </c>
      <c r="B351" s="19" t="s">
        <v>1202</v>
      </c>
      <c r="C351" s="5" t="s">
        <v>42</v>
      </c>
      <c r="D351" s="12">
        <v>32.5</v>
      </c>
      <c r="E351" s="10"/>
      <c r="F351" s="164">
        <f t="shared" si="16"/>
        <v>0</v>
      </c>
    </row>
    <row r="352" spans="1:6" ht="28.8" x14ac:dyDescent="0.3">
      <c r="A352" s="12">
        <f t="shared" si="17"/>
        <v>331</v>
      </c>
      <c r="B352" s="19" t="s">
        <v>1203</v>
      </c>
      <c r="C352" s="5" t="s">
        <v>42</v>
      </c>
      <c r="D352" s="12">
        <v>95.5</v>
      </c>
      <c r="E352" s="10"/>
      <c r="F352" s="164">
        <f t="shared" si="16"/>
        <v>0</v>
      </c>
    </row>
    <row r="353" spans="1:6" ht="28.8" x14ac:dyDescent="0.3">
      <c r="A353" s="12">
        <f t="shared" si="17"/>
        <v>332</v>
      </c>
      <c r="B353" s="19" t="s">
        <v>1204</v>
      </c>
      <c r="C353" s="5" t="s">
        <v>42</v>
      </c>
      <c r="D353" s="12">
        <v>90.5</v>
      </c>
      <c r="E353" s="10"/>
      <c r="F353" s="164">
        <f t="shared" si="16"/>
        <v>0</v>
      </c>
    </row>
    <row r="354" spans="1:6" ht="28.8" x14ac:dyDescent="0.3">
      <c r="A354" s="12">
        <f t="shared" si="17"/>
        <v>333</v>
      </c>
      <c r="B354" s="19" t="s">
        <v>1205</v>
      </c>
      <c r="C354" s="5" t="s">
        <v>42</v>
      </c>
      <c r="D354" s="12">
        <v>80.5</v>
      </c>
      <c r="E354" s="10"/>
      <c r="F354" s="164">
        <f t="shared" si="16"/>
        <v>0</v>
      </c>
    </row>
    <row r="355" spans="1:6" ht="28.8" x14ac:dyDescent="0.3">
      <c r="A355" s="12">
        <f t="shared" si="17"/>
        <v>334</v>
      </c>
      <c r="B355" s="19" t="s">
        <v>1206</v>
      </c>
      <c r="C355" s="5" t="s">
        <v>42</v>
      </c>
      <c r="D355" s="12">
        <v>75.5</v>
      </c>
      <c r="E355" s="10"/>
      <c r="F355" s="164">
        <f t="shared" si="16"/>
        <v>0</v>
      </c>
    </row>
    <row r="356" spans="1:6" ht="28.8" x14ac:dyDescent="0.3">
      <c r="A356" s="12">
        <f t="shared" si="17"/>
        <v>335</v>
      </c>
      <c r="B356" s="19" t="s">
        <v>1207</v>
      </c>
      <c r="C356" s="5" t="s">
        <v>42</v>
      </c>
      <c r="D356" s="12">
        <v>70.5</v>
      </c>
      <c r="E356" s="10"/>
      <c r="F356" s="164">
        <f t="shared" si="16"/>
        <v>0</v>
      </c>
    </row>
    <row r="357" spans="1:6" ht="28.8" x14ac:dyDescent="0.3">
      <c r="A357" s="12">
        <f t="shared" si="17"/>
        <v>336</v>
      </c>
      <c r="B357" s="19" t="s">
        <v>1208</v>
      </c>
      <c r="C357" s="5" t="s">
        <v>42</v>
      </c>
      <c r="D357" s="12">
        <v>65.5</v>
      </c>
      <c r="E357" s="10"/>
      <c r="F357" s="164">
        <f t="shared" si="16"/>
        <v>0</v>
      </c>
    </row>
    <row r="358" spans="1:6" ht="28.8" x14ac:dyDescent="0.3">
      <c r="A358" s="12">
        <f t="shared" si="17"/>
        <v>337</v>
      </c>
      <c r="B358" s="19" t="s">
        <v>1209</v>
      </c>
      <c r="C358" s="5" t="s">
        <v>42</v>
      </c>
      <c r="D358" s="12">
        <v>61</v>
      </c>
      <c r="E358" s="10"/>
      <c r="F358" s="164">
        <f t="shared" si="16"/>
        <v>0</v>
      </c>
    </row>
    <row r="359" spans="1:6" ht="28.8" x14ac:dyDescent="0.3">
      <c r="A359" s="12">
        <f t="shared" si="17"/>
        <v>338</v>
      </c>
      <c r="B359" s="19" t="s">
        <v>1210</v>
      </c>
      <c r="C359" s="5" t="s">
        <v>42</v>
      </c>
      <c r="D359" s="12">
        <v>56</v>
      </c>
      <c r="E359" s="10"/>
      <c r="F359" s="164">
        <f t="shared" si="16"/>
        <v>0</v>
      </c>
    </row>
    <row r="360" spans="1:6" ht="28.8" x14ac:dyDescent="0.3">
      <c r="A360" s="12">
        <f t="shared" si="17"/>
        <v>339</v>
      </c>
      <c r="B360" s="19" t="s">
        <v>1211</v>
      </c>
      <c r="C360" s="5" t="s">
        <v>42</v>
      </c>
      <c r="D360" s="12">
        <v>61</v>
      </c>
      <c r="E360" s="10"/>
      <c r="F360" s="164">
        <f t="shared" si="16"/>
        <v>0</v>
      </c>
    </row>
    <row r="361" spans="1:6" ht="28.8" x14ac:dyDescent="0.3">
      <c r="A361" s="12">
        <f t="shared" si="17"/>
        <v>340</v>
      </c>
      <c r="B361" s="19" t="s">
        <v>1212</v>
      </c>
      <c r="C361" s="5" t="s">
        <v>42</v>
      </c>
      <c r="D361" s="12">
        <v>66</v>
      </c>
      <c r="E361" s="10"/>
      <c r="F361" s="164">
        <f t="shared" si="16"/>
        <v>0</v>
      </c>
    </row>
    <row r="362" spans="1:6" ht="28.8" x14ac:dyDescent="0.3">
      <c r="A362" s="12">
        <f t="shared" si="17"/>
        <v>341</v>
      </c>
      <c r="B362" s="19" t="s">
        <v>1213</v>
      </c>
      <c r="C362" s="5" t="s">
        <v>42</v>
      </c>
      <c r="D362" s="12">
        <v>71</v>
      </c>
      <c r="E362" s="10"/>
      <c r="F362" s="164">
        <f t="shared" si="16"/>
        <v>0</v>
      </c>
    </row>
    <row r="363" spans="1:6" ht="28.8" x14ac:dyDescent="0.3">
      <c r="A363" s="12">
        <f t="shared" si="17"/>
        <v>342</v>
      </c>
      <c r="B363" s="19" t="s">
        <v>1214</v>
      </c>
      <c r="C363" s="5" t="s">
        <v>42</v>
      </c>
      <c r="D363" s="12">
        <v>76.5</v>
      </c>
      <c r="E363" s="10"/>
      <c r="F363" s="164">
        <f t="shared" si="16"/>
        <v>0</v>
      </c>
    </row>
    <row r="364" spans="1:6" ht="28.8" x14ac:dyDescent="0.3">
      <c r="A364" s="12">
        <f t="shared" si="17"/>
        <v>343</v>
      </c>
      <c r="B364" s="19" t="s">
        <v>1215</v>
      </c>
      <c r="C364" s="5" t="s">
        <v>42</v>
      </c>
      <c r="D364" s="12">
        <v>81</v>
      </c>
      <c r="E364" s="10"/>
      <c r="F364" s="164">
        <f t="shared" si="16"/>
        <v>0</v>
      </c>
    </row>
    <row r="365" spans="1:6" ht="28.8" x14ac:dyDescent="0.3">
      <c r="A365" s="12">
        <f t="shared" si="17"/>
        <v>344</v>
      </c>
      <c r="B365" s="19" t="s">
        <v>1216</v>
      </c>
      <c r="C365" s="5" t="s">
        <v>42</v>
      </c>
      <c r="D365" s="12">
        <v>86</v>
      </c>
      <c r="E365" s="10"/>
      <c r="F365" s="164">
        <f t="shared" si="16"/>
        <v>0</v>
      </c>
    </row>
    <row r="366" spans="1:6" ht="28.8" x14ac:dyDescent="0.3">
      <c r="A366" s="12">
        <f t="shared" si="17"/>
        <v>345</v>
      </c>
      <c r="B366" s="19" t="s">
        <v>1217</v>
      </c>
      <c r="C366" s="5" t="s">
        <v>42</v>
      </c>
      <c r="D366" s="12">
        <v>91</v>
      </c>
      <c r="E366" s="10"/>
      <c r="F366" s="164">
        <f t="shared" si="16"/>
        <v>0</v>
      </c>
    </row>
    <row r="367" spans="1:6" ht="28.8" x14ac:dyDescent="0.3">
      <c r="A367" s="12">
        <f t="shared" si="17"/>
        <v>346</v>
      </c>
      <c r="B367" s="19" t="s">
        <v>1218</v>
      </c>
      <c r="C367" s="5" t="s">
        <v>42</v>
      </c>
      <c r="D367" s="12">
        <v>96</v>
      </c>
      <c r="E367" s="10"/>
      <c r="F367" s="164">
        <f t="shared" ref="F367:F430" si="18">ROUND(D367*E367,2)</f>
        <v>0</v>
      </c>
    </row>
    <row r="368" spans="1:6" ht="28.8" x14ac:dyDescent="0.3">
      <c r="A368" s="12">
        <f t="shared" ref="A368:A431" si="19">1+A367</f>
        <v>347</v>
      </c>
      <c r="B368" s="19" t="s">
        <v>1219</v>
      </c>
      <c r="C368" s="5" t="s">
        <v>42</v>
      </c>
      <c r="D368" s="12">
        <v>101</v>
      </c>
      <c r="E368" s="10"/>
      <c r="F368" s="164">
        <f t="shared" si="18"/>
        <v>0</v>
      </c>
    </row>
    <row r="369" spans="1:6" ht="28.8" x14ac:dyDescent="0.3">
      <c r="A369" s="12">
        <f t="shared" si="19"/>
        <v>348</v>
      </c>
      <c r="B369" s="19" t="s">
        <v>1220</v>
      </c>
      <c r="C369" s="5" t="s">
        <v>42</v>
      </c>
      <c r="D369" s="12">
        <v>106</v>
      </c>
      <c r="E369" s="10"/>
      <c r="F369" s="164">
        <f t="shared" si="18"/>
        <v>0</v>
      </c>
    </row>
    <row r="370" spans="1:6" ht="28.8" x14ac:dyDescent="0.3">
      <c r="A370" s="12">
        <f t="shared" si="19"/>
        <v>349</v>
      </c>
      <c r="B370" s="19" t="s">
        <v>1221</v>
      </c>
      <c r="C370" s="5" t="s">
        <v>42</v>
      </c>
      <c r="D370" s="12">
        <v>111</v>
      </c>
      <c r="E370" s="10"/>
      <c r="F370" s="164">
        <f t="shared" si="18"/>
        <v>0</v>
      </c>
    </row>
    <row r="371" spans="1:6" ht="28.8" x14ac:dyDescent="0.3">
      <c r="A371" s="12">
        <f t="shared" si="19"/>
        <v>350</v>
      </c>
      <c r="B371" s="19" t="s">
        <v>1222</v>
      </c>
      <c r="C371" s="5" t="s">
        <v>42</v>
      </c>
      <c r="D371" s="12">
        <v>116</v>
      </c>
      <c r="E371" s="10"/>
      <c r="F371" s="164">
        <f t="shared" si="18"/>
        <v>0</v>
      </c>
    </row>
    <row r="372" spans="1:6" ht="28.8" x14ac:dyDescent="0.3">
      <c r="A372" s="12">
        <f t="shared" si="19"/>
        <v>351</v>
      </c>
      <c r="B372" s="19" t="s">
        <v>1223</v>
      </c>
      <c r="C372" s="5" t="s">
        <v>42</v>
      </c>
      <c r="D372" s="12">
        <v>130</v>
      </c>
      <c r="E372" s="10"/>
      <c r="F372" s="164">
        <f t="shared" si="18"/>
        <v>0</v>
      </c>
    </row>
    <row r="373" spans="1:6" ht="28.8" x14ac:dyDescent="0.3">
      <c r="A373" s="12">
        <f t="shared" si="19"/>
        <v>352</v>
      </c>
      <c r="B373" s="19" t="s">
        <v>1224</v>
      </c>
      <c r="C373" s="5" t="s">
        <v>42</v>
      </c>
      <c r="D373" s="12">
        <v>121</v>
      </c>
      <c r="E373" s="10"/>
      <c r="F373" s="164">
        <f t="shared" si="18"/>
        <v>0</v>
      </c>
    </row>
    <row r="374" spans="1:6" ht="28.8" x14ac:dyDescent="0.3">
      <c r="A374" s="12">
        <f t="shared" si="19"/>
        <v>353</v>
      </c>
      <c r="B374" s="19" t="s">
        <v>1225</v>
      </c>
      <c r="C374" s="5" t="s">
        <v>42</v>
      </c>
      <c r="D374" s="12">
        <v>142</v>
      </c>
      <c r="E374" s="10"/>
      <c r="F374" s="164">
        <f t="shared" si="18"/>
        <v>0</v>
      </c>
    </row>
    <row r="375" spans="1:6" ht="28.8" x14ac:dyDescent="0.3">
      <c r="A375" s="12">
        <f t="shared" si="19"/>
        <v>354</v>
      </c>
      <c r="B375" s="157" t="s">
        <v>1574</v>
      </c>
      <c r="C375" s="5" t="s">
        <v>42</v>
      </c>
      <c r="D375" s="12">
        <v>66.5</v>
      </c>
      <c r="E375" s="10"/>
      <c r="F375" s="164">
        <f t="shared" si="18"/>
        <v>0</v>
      </c>
    </row>
    <row r="376" spans="1:6" ht="28.8" x14ac:dyDescent="0.3">
      <c r="A376" s="12">
        <f t="shared" si="19"/>
        <v>355</v>
      </c>
      <c r="B376" s="157" t="s">
        <v>1575</v>
      </c>
      <c r="C376" s="5" t="s">
        <v>42</v>
      </c>
      <c r="D376" s="12">
        <v>60</v>
      </c>
      <c r="E376" s="10"/>
      <c r="F376" s="164">
        <f t="shared" si="18"/>
        <v>0</v>
      </c>
    </row>
    <row r="377" spans="1:6" ht="28.8" x14ac:dyDescent="0.3">
      <c r="A377" s="12">
        <f t="shared" si="19"/>
        <v>356</v>
      </c>
      <c r="B377" s="19" t="s">
        <v>1226</v>
      </c>
      <c r="C377" s="5" t="s">
        <v>42</v>
      </c>
      <c r="D377" s="12">
        <v>6</v>
      </c>
      <c r="E377" s="10"/>
      <c r="F377" s="164">
        <f t="shared" si="18"/>
        <v>0</v>
      </c>
    </row>
    <row r="378" spans="1:6" ht="28.8" x14ac:dyDescent="0.3">
      <c r="A378" s="12">
        <f t="shared" si="19"/>
        <v>357</v>
      </c>
      <c r="B378" s="19" t="s">
        <v>1227</v>
      </c>
      <c r="C378" s="5" t="s">
        <v>42</v>
      </c>
      <c r="D378" s="12">
        <v>18</v>
      </c>
      <c r="E378" s="10"/>
      <c r="F378" s="164">
        <f t="shared" si="18"/>
        <v>0</v>
      </c>
    </row>
    <row r="379" spans="1:6" ht="28.8" x14ac:dyDescent="0.3">
      <c r="A379" s="12">
        <f t="shared" si="19"/>
        <v>358</v>
      </c>
      <c r="B379" s="19" t="s">
        <v>1228</v>
      </c>
      <c r="C379" s="5" t="s">
        <v>42</v>
      </c>
      <c r="D379" s="12">
        <v>20</v>
      </c>
      <c r="E379" s="10"/>
      <c r="F379" s="164">
        <f t="shared" si="18"/>
        <v>0</v>
      </c>
    </row>
    <row r="380" spans="1:6" ht="28.8" x14ac:dyDescent="0.3">
      <c r="A380" s="12">
        <f t="shared" si="19"/>
        <v>359</v>
      </c>
      <c r="B380" s="19" t="s">
        <v>1229</v>
      </c>
      <c r="C380" s="5" t="s">
        <v>42</v>
      </c>
      <c r="D380" s="12">
        <v>6.5</v>
      </c>
      <c r="E380" s="10"/>
      <c r="F380" s="164">
        <f t="shared" si="18"/>
        <v>0</v>
      </c>
    </row>
    <row r="381" spans="1:6" ht="28.8" x14ac:dyDescent="0.3">
      <c r="A381" s="12">
        <f t="shared" si="19"/>
        <v>360</v>
      </c>
      <c r="B381" s="19" t="s">
        <v>1230</v>
      </c>
      <c r="C381" s="5" t="s">
        <v>42</v>
      </c>
      <c r="D381" s="12">
        <v>37</v>
      </c>
      <c r="E381" s="10"/>
      <c r="F381" s="164">
        <f t="shared" si="18"/>
        <v>0</v>
      </c>
    </row>
    <row r="382" spans="1:6" ht="28.8" x14ac:dyDescent="0.3">
      <c r="A382" s="12">
        <f t="shared" si="19"/>
        <v>361</v>
      </c>
      <c r="B382" s="19" t="s">
        <v>1231</v>
      </c>
      <c r="C382" s="5" t="s">
        <v>42</v>
      </c>
      <c r="D382" s="12">
        <v>2</v>
      </c>
      <c r="E382" s="10"/>
      <c r="F382" s="164">
        <f t="shared" si="18"/>
        <v>0</v>
      </c>
    </row>
    <row r="383" spans="1:6" ht="28.8" x14ac:dyDescent="0.3">
      <c r="A383" s="12">
        <f t="shared" si="19"/>
        <v>362</v>
      </c>
      <c r="B383" s="19" t="s">
        <v>1232</v>
      </c>
      <c r="C383" s="5" t="s">
        <v>42</v>
      </c>
      <c r="D383" s="12">
        <v>14.5</v>
      </c>
      <c r="E383" s="10"/>
      <c r="F383" s="164">
        <f t="shared" si="18"/>
        <v>0</v>
      </c>
    </row>
    <row r="384" spans="1:6" ht="28.8" x14ac:dyDescent="0.3">
      <c r="A384" s="12">
        <f t="shared" si="19"/>
        <v>363</v>
      </c>
      <c r="B384" s="19" t="s">
        <v>1233</v>
      </c>
      <c r="C384" s="5" t="s">
        <v>42</v>
      </c>
      <c r="D384" s="12">
        <v>23</v>
      </c>
      <c r="E384" s="10"/>
      <c r="F384" s="164">
        <f t="shared" si="18"/>
        <v>0</v>
      </c>
    </row>
    <row r="385" spans="1:6" ht="28.8" x14ac:dyDescent="0.3">
      <c r="A385" s="12">
        <f t="shared" si="19"/>
        <v>364</v>
      </c>
      <c r="B385" s="19" t="s">
        <v>1234</v>
      </c>
      <c r="C385" s="5" t="s">
        <v>42</v>
      </c>
      <c r="D385" s="12">
        <v>4.5</v>
      </c>
      <c r="E385" s="10"/>
      <c r="F385" s="164">
        <f t="shared" si="18"/>
        <v>0</v>
      </c>
    </row>
    <row r="386" spans="1:6" ht="28.8" x14ac:dyDescent="0.3">
      <c r="A386" s="12">
        <f t="shared" si="19"/>
        <v>365</v>
      </c>
      <c r="B386" s="19" t="s">
        <v>1235</v>
      </c>
      <c r="C386" s="5" t="s">
        <v>42</v>
      </c>
      <c r="D386" s="12">
        <v>19.5</v>
      </c>
      <c r="E386" s="10"/>
      <c r="F386" s="164">
        <f t="shared" si="18"/>
        <v>0</v>
      </c>
    </row>
    <row r="387" spans="1:6" ht="28.8" x14ac:dyDescent="0.3">
      <c r="A387" s="12">
        <f t="shared" si="19"/>
        <v>366</v>
      </c>
      <c r="B387" s="19" t="s">
        <v>1236</v>
      </c>
      <c r="C387" s="5" t="s">
        <v>42</v>
      </c>
      <c r="D387" s="12">
        <v>22</v>
      </c>
      <c r="E387" s="10"/>
      <c r="F387" s="164">
        <f t="shared" si="18"/>
        <v>0</v>
      </c>
    </row>
    <row r="388" spans="1:6" ht="28.8" x14ac:dyDescent="0.3">
      <c r="A388" s="12">
        <f t="shared" si="19"/>
        <v>367</v>
      </c>
      <c r="B388" s="19" t="s">
        <v>1237</v>
      </c>
      <c r="C388" s="5" t="s">
        <v>42</v>
      </c>
      <c r="D388" s="12">
        <v>45.5</v>
      </c>
      <c r="E388" s="10"/>
      <c r="F388" s="164">
        <f t="shared" si="18"/>
        <v>0</v>
      </c>
    </row>
    <row r="389" spans="1:6" ht="28.8" x14ac:dyDescent="0.3">
      <c r="A389" s="12">
        <f t="shared" si="19"/>
        <v>368</v>
      </c>
      <c r="B389" s="19" t="s">
        <v>1238</v>
      </c>
      <c r="C389" s="5" t="s">
        <v>42</v>
      </c>
      <c r="D389" s="12">
        <v>11</v>
      </c>
      <c r="E389" s="10"/>
      <c r="F389" s="164">
        <f t="shared" si="18"/>
        <v>0</v>
      </c>
    </row>
    <row r="390" spans="1:6" ht="28.8" x14ac:dyDescent="0.3">
      <c r="A390" s="12">
        <f t="shared" si="19"/>
        <v>369</v>
      </c>
      <c r="B390" s="19" t="s">
        <v>1239</v>
      </c>
      <c r="C390" s="5" t="s">
        <v>42</v>
      </c>
      <c r="D390" s="12">
        <v>54.5</v>
      </c>
      <c r="E390" s="10"/>
      <c r="F390" s="164">
        <f t="shared" si="18"/>
        <v>0</v>
      </c>
    </row>
    <row r="391" spans="1:6" ht="28.8" x14ac:dyDescent="0.3">
      <c r="A391" s="12">
        <f t="shared" si="19"/>
        <v>370</v>
      </c>
      <c r="B391" s="19" t="s">
        <v>1240</v>
      </c>
      <c r="C391" s="5" t="s">
        <v>42</v>
      </c>
      <c r="D391" s="12">
        <v>57.5</v>
      </c>
      <c r="E391" s="10"/>
      <c r="F391" s="164">
        <f t="shared" si="18"/>
        <v>0</v>
      </c>
    </row>
    <row r="392" spans="1:6" ht="28.8" x14ac:dyDescent="0.3">
      <c r="A392" s="12">
        <f t="shared" si="19"/>
        <v>371</v>
      </c>
      <c r="B392" s="19" t="s">
        <v>1241</v>
      </c>
      <c r="C392" s="5" t="s">
        <v>42</v>
      </c>
      <c r="D392" s="12">
        <v>60.5</v>
      </c>
      <c r="E392" s="10"/>
      <c r="F392" s="164">
        <f t="shared" si="18"/>
        <v>0</v>
      </c>
    </row>
    <row r="393" spans="1:6" ht="28.8" x14ac:dyDescent="0.3">
      <c r="A393" s="12">
        <f t="shared" si="19"/>
        <v>372</v>
      </c>
      <c r="B393" s="19" t="s">
        <v>1242</v>
      </c>
      <c r="C393" s="5" t="s">
        <v>42</v>
      </c>
      <c r="D393" s="12">
        <v>60</v>
      </c>
      <c r="E393" s="10"/>
      <c r="F393" s="164">
        <f t="shared" si="18"/>
        <v>0</v>
      </c>
    </row>
    <row r="394" spans="1:6" ht="28.8" x14ac:dyDescent="0.3">
      <c r="A394" s="12">
        <f t="shared" si="19"/>
        <v>373</v>
      </c>
      <c r="B394" s="19" t="s">
        <v>1243</v>
      </c>
      <c r="C394" s="5" t="s">
        <v>42</v>
      </c>
      <c r="D394" s="12">
        <v>54</v>
      </c>
      <c r="E394" s="10"/>
      <c r="F394" s="164">
        <f t="shared" si="18"/>
        <v>0</v>
      </c>
    </row>
    <row r="395" spans="1:6" ht="28.8" x14ac:dyDescent="0.3">
      <c r="A395" s="12">
        <f t="shared" si="19"/>
        <v>374</v>
      </c>
      <c r="B395" s="19" t="s">
        <v>1244</v>
      </c>
      <c r="C395" s="5" t="s">
        <v>42</v>
      </c>
      <c r="D395" s="12">
        <v>51</v>
      </c>
      <c r="E395" s="10"/>
      <c r="F395" s="164">
        <f t="shared" si="18"/>
        <v>0</v>
      </c>
    </row>
    <row r="396" spans="1:6" ht="28.8" x14ac:dyDescent="0.3">
      <c r="A396" s="12">
        <f t="shared" si="19"/>
        <v>375</v>
      </c>
      <c r="B396" s="19" t="s">
        <v>1245</v>
      </c>
      <c r="C396" s="5" t="s">
        <v>42</v>
      </c>
      <c r="D396" s="12">
        <v>47</v>
      </c>
      <c r="E396" s="10"/>
      <c r="F396" s="164">
        <f t="shared" si="18"/>
        <v>0</v>
      </c>
    </row>
    <row r="397" spans="1:6" ht="28.8" x14ac:dyDescent="0.3">
      <c r="A397" s="12">
        <f t="shared" si="19"/>
        <v>376</v>
      </c>
      <c r="B397" s="19" t="s">
        <v>1246</v>
      </c>
      <c r="C397" s="5" t="s">
        <v>42</v>
      </c>
      <c r="D397" s="12">
        <v>42.5</v>
      </c>
      <c r="E397" s="10"/>
      <c r="F397" s="164">
        <f t="shared" si="18"/>
        <v>0</v>
      </c>
    </row>
    <row r="398" spans="1:6" ht="28.8" x14ac:dyDescent="0.3">
      <c r="A398" s="12">
        <f t="shared" si="19"/>
        <v>377</v>
      </c>
      <c r="B398" s="19" t="s">
        <v>1247</v>
      </c>
      <c r="C398" s="5" t="s">
        <v>42</v>
      </c>
      <c r="D398" s="12">
        <v>40</v>
      </c>
      <c r="E398" s="10"/>
      <c r="F398" s="164">
        <f t="shared" si="18"/>
        <v>0</v>
      </c>
    </row>
    <row r="399" spans="1:6" ht="28.8" x14ac:dyDescent="0.3">
      <c r="A399" s="12">
        <f t="shared" si="19"/>
        <v>378</v>
      </c>
      <c r="B399" s="19" t="s">
        <v>1248</v>
      </c>
      <c r="C399" s="5" t="s">
        <v>42</v>
      </c>
      <c r="D399" s="12">
        <v>57.5</v>
      </c>
      <c r="E399" s="10"/>
      <c r="F399" s="164">
        <f t="shared" si="18"/>
        <v>0</v>
      </c>
    </row>
    <row r="400" spans="1:6" ht="28.8" x14ac:dyDescent="0.3">
      <c r="A400" s="12">
        <f t="shared" si="19"/>
        <v>379</v>
      </c>
      <c r="B400" s="19" t="s">
        <v>1249</v>
      </c>
      <c r="C400" s="5" t="s">
        <v>42</v>
      </c>
      <c r="D400" s="12">
        <v>35.5</v>
      </c>
      <c r="E400" s="10"/>
      <c r="F400" s="164">
        <f t="shared" si="18"/>
        <v>0</v>
      </c>
    </row>
    <row r="401" spans="1:6" ht="28.8" x14ac:dyDescent="0.3">
      <c r="A401" s="12">
        <f t="shared" si="19"/>
        <v>380</v>
      </c>
      <c r="B401" s="19" t="s">
        <v>1250</v>
      </c>
      <c r="C401" s="5" t="s">
        <v>42</v>
      </c>
      <c r="D401" s="12">
        <v>22</v>
      </c>
      <c r="E401" s="10"/>
      <c r="F401" s="164">
        <f t="shared" si="18"/>
        <v>0</v>
      </c>
    </row>
    <row r="402" spans="1:6" ht="28.8" x14ac:dyDescent="0.3">
      <c r="A402" s="12">
        <f t="shared" si="19"/>
        <v>381</v>
      </c>
      <c r="B402" s="19" t="s">
        <v>1251</v>
      </c>
      <c r="C402" s="5" t="s">
        <v>42</v>
      </c>
      <c r="D402" s="12">
        <v>57</v>
      </c>
      <c r="E402" s="10"/>
      <c r="F402" s="164">
        <f t="shared" si="18"/>
        <v>0</v>
      </c>
    </row>
    <row r="403" spans="1:6" ht="28.8" x14ac:dyDescent="0.3">
      <c r="A403" s="12">
        <f t="shared" si="19"/>
        <v>382</v>
      </c>
      <c r="B403" s="19" t="s">
        <v>1252</v>
      </c>
      <c r="C403" s="5" t="s">
        <v>42</v>
      </c>
      <c r="D403" s="12">
        <v>9</v>
      </c>
      <c r="E403" s="10"/>
      <c r="F403" s="164">
        <f t="shared" si="18"/>
        <v>0</v>
      </c>
    </row>
    <row r="404" spans="1:6" ht="28.8" x14ac:dyDescent="0.3">
      <c r="A404" s="12">
        <f t="shared" si="19"/>
        <v>383</v>
      </c>
      <c r="B404" s="19" t="s">
        <v>1253</v>
      </c>
      <c r="C404" s="5" t="s">
        <v>42</v>
      </c>
      <c r="D404" s="12">
        <v>9</v>
      </c>
      <c r="E404" s="10"/>
      <c r="F404" s="164">
        <f t="shared" si="18"/>
        <v>0</v>
      </c>
    </row>
    <row r="405" spans="1:6" ht="28.8" x14ac:dyDescent="0.3">
      <c r="A405" s="12">
        <f t="shared" si="19"/>
        <v>384</v>
      </c>
      <c r="B405" s="19" t="s">
        <v>1254</v>
      </c>
      <c r="C405" s="5" t="s">
        <v>42</v>
      </c>
      <c r="D405" s="12">
        <v>8.5</v>
      </c>
      <c r="E405" s="10"/>
      <c r="F405" s="164">
        <f t="shared" si="18"/>
        <v>0</v>
      </c>
    </row>
    <row r="406" spans="1:6" ht="28.8" x14ac:dyDescent="0.3">
      <c r="A406" s="12">
        <f t="shared" si="19"/>
        <v>385</v>
      </c>
      <c r="B406" s="19" t="s">
        <v>1255</v>
      </c>
      <c r="C406" s="5" t="s">
        <v>42</v>
      </c>
      <c r="D406" s="12">
        <v>9.5</v>
      </c>
      <c r="E406" s="10"/>
      <c r="F406" s="164">
        <f t="shared" si="18"/>
        <v>0</v>
      </c>
    </row>
    <row r="407" spans="1:6" ht="28.8" x14ac:dyDescent="0.3">
      <c r="A407" s="12">
        <f t="shared" si="19"/>
        <v>386</v>
      </c>
      <c r="B407" s="19" t="s">
        <v>1256</v>
      </c>
      <c r="C407" s="5" t="s">
        <v>42</v>
      </c>
      <c r="D407" s="12">
        <v>16.5</v>
      </c>
      <c r="E407" s="10"/>
      <c r="F407" s="164">
        <f t="shared" si="18"/>
        <v>0</v>
      </c>
    </row>
    <row r="408" spans="1:6" ht="28.8" x14ac:dyDescent="0.3">
      <c r="A408" s="12">
        <f t="shared" si="19"/>
        <v>387</v>
      </c>
      <c r="B408" s="19" t="s">
        <v>1257</v>
      </c>
      <c r="C408" s="5" t="s">
        <v>42</v>
      </c>
      <c r="D408" s="12">
        <v>36</v>
      </c>
      <c r="E408" s="10"/>
      <c r="F408" s="164">
        <f t="shared" si="18"/>
        <v>0</v>
      </c>
    </row>
    <row r="409" spans="1:6" ht="28.8" x14ac:dyDescent="0.3">
      <c r="A409" s="12">
        <f t="shared" si="19"/>
        <v>388</v>
      </c>
      <c r="B409" s="19" t="s">
        <v>1258</v>
      </c>
      <c r="C409" s="5" t="s">
        <v>42</v>
      </c>
      <c r="D409" s="12">
        <v>51</v>
      </c>
      <c r="E409" s="10"/>
      <c r="F409" s="164">
        <f t="shared" si="18"/>
        <v>0</v>
      </c>
    </row>
    <row r="410" spans="1:6" ht="28.8" x14ac:dyDescent="0.3">
      <c r="A410" s="12">
        <f t="shared" si="19"/>
        <v>389</v>
      </c>
      <c r="B410" s="19" t="s">
        <v>1259</v>
      </c>
      <c r="C410" s="5" t="s">
        <v>42</v>
      </c>
      <c r="D410" s="12">
        <v>29</v>
      </c>
      <c r="E410" s="10"/>
      <c r="F410" s="164">
        <f t="shared" si="18"/>
        <v>0</v>
      </c>
    </row>
    <row r="411" spans="1:6" ht="28.8" x14ac:dyDescent="0.3">
      <c r="A411" s="12">
        <f t="shared" si="19"/>
        <v>390</v>
      </c>
      <c r="B411" s="19" t="s">
        <v>1260</v>
      </c>
      <c r="C411" s="5" t="s">
        <v>42</v>
      </c>
      <c r="D411" s="12">
        <v>8.5</v>
      </c>
      <c r="E411" s="10"/>
      <c r="F411" s="164">
        <f t="shared" si="18"/>
        <v>0</v>
      </c>
    </row>
    <row r="412" spans="1:6" ht="28.8" x14ac:dyDescent="0.3">
      <c r="A412" s="12">
        <f t="shared" si="19"/>
        <v>391</v>
      </c>
      <c r="B412" s="19" t="s">
        <v>1261</v>
      </c>
      <c r="C412" s="5" t="s">
        <v>42</v>
      </c>
      <c r="D412" s="12">
        <v>63</v>
      </c>
      <c r="E412" s="10"/>
      <c r="F412" s="164">
        <f t="shared" si="18"/>
        <v>0</v>
      </c>
    </row>
    <row r="413" spans="1:6" ht="28.8" x14ac:dyDescent="0.3">
      <c r="A413" s="12">
        <f t="shared" si="19"/>
        <v>392</v>
      </c>
      <c r="B413" s="19" t="s">
        <v>1262</v>
      </c>
      <c r="C413" s="5" t="s">
        <v>42</v>
      </c>
      <c r="D413" s="12">
        <v>11</v>
      </c>
      <c r="E413" s="10"/>
      <c r="F413" s="164">
        <f t="shared" si="18"/>
        <v>0</v>
      </c>
    </row>
    <row r="414" spans="1:6" ht="28.8" x14ac:dyDescent="0.3">
      <c r="A414" s="12">
        <f t="shared" si="19"/>
        <v>393</v>
      </c>
      <c r="B414" s="19" t="s">
        <v>1263</v>
      </c>
      <c r="C414" s="5" t="s">
        <v>42</v>
      </c>
      <c r="D414" s="12">
        <v>7.5</v>
      </c>
      <c r="E414" s="10"/>
      <c r="F414" s="164">
        <f t="shared" si="18"/>
        <v>0</v>
      </c>
    </row>
    <row r="415" spans="1:6" ht="28.8" x14ac:dyDescent="0.3">
      <c r="A415" s="12">
        <f t="shared" si="19"/>
        <v>394</v>
      </c>
      <c r="B415" s="19" t="s">
        <v>1264</v>
      </c>
      <c r="C415" s="5" t="s">
        <v>42</v>
      </c>
      <c r="D415" s="12">
        <v>8.5</v>
      </c>
      <c r="E415" s="10"/>
      <c r="F415" s="164">
        <f t="shared" si="18"/>
        <v>0</v>
      </c>
    </row>
    <row r="416" spans="1:6" ht="28.8" x14ac:dyDescent="0.3">
      <c r="A416" s="12">
        <f t="shared" si="19"/>
        <v>395</v>
      </c>
      <c r="B416" s="19" t="s">
        <v>1265</v>
      </c>
      <c r="C416" s="5" t="s">
        <v>42</v>
      </c>
      <c r="D416" s="12">
        <v>8.5</v>
      </c>
      <c r="E416" s="10"/>
      <c r="F416" s="164">
        <f t="shared" si="18"/>
        <v>0</v>
      </c>
    </row>
    <row r="417" spans="1:6" ht="28.8" x14ac:dyDescent="0.3">
      <c r="A417" s="12">
        <f t="shared" si="19"/>
        <v>396</v>
      </c>
      <c r="B417" s="19" t="s">
        <v>1266</v>
      </c>
      <c r="C417" s="5" t="s">
        <v>42</v>
      </c>
      <c r="D417" s="12">
        <v>64</v>
      </c>
      <c r="E417" s="10"/>
      <c r="F417" s="164">
        <f t="shared" si="18"/>
        <v>0</v>
      </c>
    </row>
    <row r="418" spans="1:6" ht="28.8" x14ac:dyDescent="0.3">
      <c r="A418" s="12">
        <f t="shared" si="19"/>
        <v>397</v>
      </c>
      <c r="B418" s="19" t="s">
        <v>1267</v>
      </c>
      <c r="C418" s="5" t="s">
        <v>42</v>
      </c>
      <c r="D418" s="12">
        <v>4.5</v>
      </c>
      <c r="E418" s="10"/>
      <c r="F418" s="164">
        <f t="shared" si="18"/>
        <v>0</v>
      </c>
    </row>
    <row r="419" spans="1:6" ht="28.8" x14ac:dyDescent="0.3">
      <c r="A419" s="12">
        <f t="shared" si="19"/>
        <v>398</v>
      </c>
      <c r="B419" s="19" t="s">
        <v>1268</v>
      </c>
      <c r="C419" s="5" t="s">
        <v>42</v>
      </c>
      <c r="D419" s="12">
        <v>7.5</v>
      </c>
      <c r="E419" s="10"/>
      <c r="F419" s="164">
        <f t="shared" si="18"/>
        <v>0</v>
      </c>
    </row>
    <row r="420" spans="1:6" ht="28.8" x14ac:dyDescent="0.3">
      <c r="A420" s="12">
        <f t="shared" si="19"/>
        <v>399</v>
      </c>
      <c r="B420" s="19" t="s">
        <v>1269</v>
      </c>
      <c r="C420" s="5" t="s">
        <v>42</v>
      </c>
      <c r="D420" s="12">
        <v>70</v>
      </c>
      <c r="E420" s="10"/>
      <c r="F420" s="164">
        <f t="shared" si="18"/>
        <v>0</v>
      </c>
    </row>
    <row r="421" spans="1:6" ht="28.8" x14ac:dyDescent="0.3">
      <c r="A421" s="12">
        <f t="shared" si="19"/>
        <v>400</v>
      </c>
      <c r="B421" s="19" t="s">
        <v>1270</v>
      </c>
      <c r="C421" s="5" t="s">
        <v>42</v>
      </c>
      <c r="D421" s="12">
        <v>4.5</v>
      </c>
      <c r="E421" s="10"/>
      <c r="F421" s="164">
        <f t="shared" si="18"/>
        <v>0</v>
      </c>
    </row>
    <row r="422" spans="1:6" ht="28.8" x14ac:dyDescent="0.3">
      <c r="A422" s="12">
        <f t="shared" si="19"/>
        <v>401</v>
      </c>
      <c r="B422" s="19" t="s">
        <v>1271</v>
      </c>
      <c r="C422" s="5" t="s">
        <v>42</v>
      </c>
      <c r="D422" s="12">
        <v>3</v>
      </c>
      <c r="E422" s="10"/>
      <c r="F422" s="164">
        <f t="shared" si="18"/>
        <v>0</v>
      </c>
    </row>
    <row r="423" spans="1:6" ht="28.8" x14ac:dyDescent="0.3">
      <c r="A423" s="12">
        <f t="shared" si="19"/>
        <v>402</v>
      </c>
      <c r="B423" s="19" t="s">
        <v>1272</v>
      </c>
      <c r="C423" s="5" t="s">
        <v>42</v>
      </c>
      <c r="D423" s="12">
        <v>4</v>
      </c>
      <c r="E423" s="10"/>
      <c r="F423" s="164">
        <f t="shared" si="18"/>
        <v>0</v>
      </c>
    </row>
    <row r="424" spans="1:6" ht="28.8" x14ac:dyDescent="0.3">
      <c r="A424" s="12">
        <f t="shared" si="19"/>
        <v>403</v>
      </c>
      <c r="B424" s="19" t="s">
        <v>1273</v>
      </c>
      <c r="C424" s="5" t="s">
        <v>42</v>
      </c>
      <c r="D424" s="12">
        <v>2.5</v>
      </c>
      <c r="E424" s="10"/>
      <c r="F424" s="164">
        <f t="shared" si="18"/>
        <v>0</v>
      </c>
    </row>
    <row r="425" spans="1:6" ht="28.8" x14ac:dyDescent="0.3">
      <c r="A425" s="12">
        <f t="shared" si="19"/>
        <v>404</v>
      </c>
      <c r="B425" s="19" t="s">
        <v>1274</v>
      </c>
      <c r="C425" s="5" t="s">
        <v>42</v>
      </c>
      <c r="D425" s="12">
        <v>3.5</v>
      </c>
      <c r="E425" s="10"/>
      <c r="F425" s="164">
        <f t="shared" si="18"/>
        <v>0</v>
      </c>
    </row>
    <row r="426" spans="1:6" ht="28.8" x14ac:dyDescent="0.3">
      <c r="A426" s="12">
        <f t="shared" si="19"/>
        <v>405</v>
      </c>
      <c r="B426" s="19" t="s">
        <v>1275</v>
      </c>
      <c r="C426" s="5" t="s">
        <v>42</v>
      </c>
      <c r="D426" s="12">
        <v>74</v>
      </c>
      <c r="E426" s="10"/>
      <c r="F426" s="164">
        <f t="shared" si="18"/>
        <v>0</v>
      </c>
    </row>
    <row r="427" spans="1:6" ht="28.8" x14ac:dyDescent="0.3">
      <c r="A427" s="12">
        <f t="shared" si="19"/>
        <v>406</v>
      </c>
      <c r="B427" s="19" t="s">
        <v>1276</v>
      </c>
      <c r="C427" s="5" t="s">
        <v>42</v>
      </c>
      <c r="D427" s="12">
        <v>94.5</v>
      </c>
      <c r="E427" s="10"/>
      <c r="F427" s="164">
        <f t="shared" si="18"/>
        <v>0</v>
      </c>
    </row>
    <row r="428" spans="1:6" ht="28.8" x14ac:dyDescent="0.3">
      <c r="A428" s="12">
        <f t="shared" si="19"/>
        <v>407</v>
      </c>
      <c r="B428" s="19" t="s">
        <v>1277</v>
      </c>
      <c r="C428" s="5" t="s">
        <v>42</v>
      </c>
      <c r="D428" s="12">
        <v>73</v>
      </c>
      <c r="E428" s="10"/>
      <c r="F428" s="164">
        <f t="shared" si="18"/>
        <v>0</v>
      </c>
    </row>
    <row r="429" spans="1:6" ht="28.8" x14ac:dyDescent="0.3">
      <c r="A429" s="12">
        <f t="shared" si="19"/>
        <v>408</v>
      </c>
      <c r="B429" s="19" t="s">
        <v>1278</v>
      </c>
      <c r="C429" s="5" t="s">
        <v>42</v>
      </c>
      <c r="D429" s="12">
        <v>53</v>
      </c>
      <c r="E429" s="10"/>
      <c r="F429" s="164">
        <f t="shared" si="18"/>
        <v>0</v>
      </c>
    </row>
    <row r="430" spans="1:6" ht="28.8" x14ac:dyDescent="0.3">
      <c r="A430" s="12">
        <f t="shared" si="19"/>
        <v>409</v>
      </c>
      <c r="B430" s="19" t="s">
        <v>1279</v>
      </c>
      <c r="C430" s="5" t="s">
        <v>42</v>
      </c>
      <c r="D430" s="12">
        <v>41</v>
      </c>
      <c r="E430" s="10"/>
      <c r="F430" s="164">
        <f t="shared" si="18"/>
        <v>0</v>
      </c>
    </row>
    <row r="431" spans="1:6" ht="28.8" x14ac:dyDescent="0.3">
      <c r="A431" s="12">
        <f t="shared" si="19"/>
        <v>410</v>
      </c>
      <c r="B431" s="19" t="s">
        <v>1280</v>
      </c>
      <c r="C431" s="5" t="s">
        <v>42</v>
      </c>
      <c r="D431" s="12">
        <v>81.5</v>
      </c>
      <c r="E431" s="10"/>
      <c r="F431" s="164">
        <f t="shared" ref="F431:F479" si="20">ROUND(D431*E431,2)</f>
        <v>0</v>
      </c>
    </row>
    <row r="432" spans="1:6" ht="28.8" x14ac:dyDescent="0.3">
      <c r="A432" s="12">
        <f t="shared" ref="A432:A480" si="21">1+A431</f>
        <v>411</v>
      </c>
      <c r="B432" s="19" t="s">
        <v>1281</v>
      </c>
      <c r="C432" s="5" t="s">
        <v>42</v>
      </c>
      <c r="D432" s="12">
        <v>61</v>
      </c>
      <c r="E432" s="10"/>
      <c r="F432" s="164">
        <f t="shared" si="20"/>
        <v>0</v>
      </c>
    </row>
    <row r="433" spans="1:6" ht="28.8" x14ac:dyDescent="0.3">
      <c r="A433" s="12">
        <f t="shared" si="21"/>
        <v>412</v>
      </c>
      <c r="B433" s="19" t="s">
        <v>1282</v>
      </c>
      <c r="C433" s="5" t="s">
        <v>42</v>
      </c>
      <c r="D433" s="12">
        <v>84</v>
      </c>
      <c r="E433" s="10"/>
      <c r="F433" s="164">
        <f t="shared" si="20"/>
        <v>0</v>
      </c>
    </row>
    <row r="434" spans="1:6" ht="28.8" x14ac:dyDescent="0.3">
      <c r="A434" s="12">
        <f t="shared" si="21"/>
        <v>413</v>
      </c>
      <c r="B434" s="19" t="s">
        <v>1283</v>
      </c>
      <c r="C434" s="5" t="s">
        <v>42</v>
      </c>
      <c r="D434" s="12">
        <v>75</v>
      </c>
      <c r="E434" s="10"/>
      <c r="F434" s="164">
        <f t="shared" si="20"/>
        <v>0</v>
      </c>
    </row>
    <row r="435" spans="1:6" ht="28.8" x14ac:dyDescent="0.3">
      <c r="A435" s="12">
        <f t="shared" si="21"/>
        <v>414</v>
      </c>
      <c r="B435" s="19" t="s">
        <v>1284</v>
      </c>
      <c r="C435" s="5" t="s">
        <v>42</v>
      </c>
      <c r="D435" s="12">
        <v>54.5</v>
      </c>
      <c r="E435" s="10"/>
      <c r="F435" s="164">
        <f t="shared" si="20"/>
        <v>0</v>
      </c>
    </row>
    <row r="436" spans="1:6" ht="28.8" x14ac:dyDescent="0.3">
      <c r="A436" s="12">
        <f t="shared" si="21"/>
        <v>415</v>
      </c>
      <c r="B436" s="19" t="s">
        <v>1285</v>
      </c>
      <c r="C436" s="5" t="s">
        <v>42</v>
      </c>
      <c r="D436" s="12">
        <v>59.5</v>
      </c>
      <c r="E436" s="10"/>
      <c r="F436" s="164">
        <f t="shared" si="20"/>
        <v>0</v>
      </c>
    </row>
    <row r="437" spans="1:6" ht="28.8" x14ac:dyDescent="0.3">
      <c r="A437" s="12">
        <f t="shared" si="21"/>
        <v>416</v>
      </c>
      <c r="B437" s="19" t="s">
        <v>1286</v>
      </c>
      <c r="C437" s="5" t="s">
        <v>42</v>
      </c>
      <c r="D437" s="12">
        <v>79.5</v>
      </c>
      <c r="E437" s="10"/>
      <c r="F437" s="164">
        <f t="shared" si="20"/>
        <v>0</v>
      </c>
    </row>
    <row r="438" spans="1:6" ht="28.8" x14ac:dyDescent="0.3">
      <c r="A438" s="12">
        <f t="shared" si="21"/>
        <v>417</v>
      </c>
      <c r="B438" s="19" t="s">
        <v>1287</v>
      </c>
      <c r="C438" s="5" t="s">
        <v>42</v>
      </c>
      <c r="D438" s="12">
        <v>5.5</v>
      </c>
      <c r="E438" s="10"/>
      <c r="F438" s="164">
        <f t="shared" si="20"/>
        <v>0</v>
      </c>
    </row>
    <row r="439" spans="1:6" ht="28.8" x14ac:dyDescent="0.3">
      <c r="A439" s="12">
        <f t="shared" si="21"/>
        <v>418</v>
      </c>
      <c r="B439" s="19" t="s">
        <v>1288</v>
      </c>
      <c r="C439" s="5" t="s">
        <v>42</v>
      </c>
      <c r="D439" s="12">
        <v>91</v>
      </c>
      <c r="E439" s="10"/>
      <c r="F439" s="164">
        <f t="shared" si="20"/>
        <v>0</v>
      </c>
    </row>
    <row r="440" spans="1:6" ht="28.8" x14ac:dyDescent="0.3">
      <c r="A440" s="12">
        <f t="shared" si="21"/>
        <v>419</v>
      </c>
      <c r="B440" s="19" t="s">
        <v>1289</v>
      </c>
      <c r="C440" s="5" t="s">
        <v>42</v>
      </c>
      <c r="D440" s="12">
        <v>5.5</v>
      </c>
      <c r="E440" s="10"/>
      <c r="F440" s="164">
        <f t="shared" si="20"/>
        <v>0</v>
      </c>
    </row>
    <row r="441" spans="1:6" ht="28.8" x14ac:dyDescent="0.3">
      <c r="A441" s="12">
        <f t="shared" si="21"/>
        <v>420</v>
      </c>
      <c r="B441" s="19" t="s">
        <v>1290</v>
      </c>
      <c r="C441" s="5" t="s">
        <v>42</v>
      </c>
      <c r="D441" s="12">
        <v>83.5</v>
      </c>
      <c r="E441" s="10"/>
      <c r="F441" s="164">
        <f t="shared" si="20"/>
        <v>0</v>
      </c>
    </row>
    <row r="442" spans="1:6" ht="28.8" x14ac:dyDescent="0.3">
      <c r="A442" s="12">
        <f t="shared" si="21"/>
        <v>421</v>
      </c>
      <c r="B442" s="19" t="s">
        <v>1291</v>
      </c>
      <c r="C442" s="5" t="s">
        <v>42</v>
      </c>
      <c r="D442" s="12">
        <v>5.5</v>
      </c>
      <c r="E442" s="10"/>
      <c r="F442" s="164">
        <f t="shared" si="20"/>
        <v>0</v>
      </c>
    </row>
    <row r="443" spans="1:6" ht="28.8" x14ac:dyDescent="0.3">
      <c r="A443" s="12">
        <f t="shared" si="21"/>
        <v>422</v>
      </c>
      <c r="B443" s="19" t="s">
        <v>1292</v>
      </c>
      <c r="C443" s="5" t="s">
        <v>42</v>
      </c>
      <c r="D443" s="12">
        <v>78.5</v>
      </c>
      <c r="E443" s="10"/>
      <c r="F443" s="164">
        <f t="shared" si="20"/>
        <v>0</v>
      </c>
    </row>
    <row r="444" spans="1:6" ht="28.8" x14ac:dyDescent="0.3">
      <c r="A444" s="12">
        <f t="shared" si="21"/>
        <v>423</v>
      </c>
      <c r="B444" s="19" t="s">
        <v>1293</v>
      </c>
      <c r="C444" s="5" t="s">
        <v>42</v>
      </c>
      <c r="D444" s="12">
        <v>82.5</v>
      </c>
      <c r="E444" s="10"/>
      <c r="F444" s="164">
        <f t="shared" si="20"/>
        <v>0</v>
      </c>
    </row>
    <row r="445" spans="1:6" ht="28.8" x14ac:dyDescent="0.3">
      <c r="A445" s="12">
        <f t="shared" si="21"/>
        <v>424</v>
      </c>
      <c r="B445" s="19" t="s">
        <v>1294</v>
      </c>
      <c r="C445" s="5" t="s">
        <v>42</v>
      </c>
      <c r="D445" s="12">
        <v>5.5</v>
      </c>
      <c r="E445" s="10"/>
      <c r="F445" s="164">
        <f t="shared" si="20"/>
        <v>0</v>
      </c>
    </row>
    <row r="446" spans="1:6" ht="28.8" x14ac:dyDescent="0.3">
      <c r="A446" s="12">
        <f t="shared" si="21"/>
        <v>425</v>
      </c>
      <c r="B446" s="19" t="s">
        <v>1295</v>
      </c>
      <c r="C446" s="5" t="s">
        <v>42</v>
      </c>
      <c r="D446" s="12">
        <v>5.5</v>
      </c>
      <c r="E446" s="10"/>
      <c r="F446" s="164">
        <f t="shared" si="20"/>
        <v>0</v>
      </c>
    </row>
    <row r="447" spans="1:6" ht="28.8" x14ac:dyDescent="0.3">
      <c r="A447" s="12">
        <f t="shared" si="21"/>
        <v>426</v>
      </c>
      <c r="B447" s="19" t="s">
        <v>1296</v>
      </c>
      <c r="C447" s="5" t="s">
        <v>42</v>
      </c>
      <c r="D447" s="12">
        <v>71.5</v>
      </c>
      <c r="E447" s="10"/>
      <c r="F447" s="164">
        <f t="shared" si="20"/>
        <v>0</v>
      </c>
    </row>
    <row r="448" spans="1:6" ht="28.8" x14ac:dyDescent="0.3">
      <c r="A448" s="12">
        <f t="shared" si="21"/>
        <v>427</v>
      </c>
      <c r="B448" s="19" t="s">
        <v>1297</v>
      </c>
      <c r="C448" s="5" t="s">
        <v>42</v>
      </c>
      <c r="D448" s="12">
        <v>5.5</v>
      </c>
      <c r="E448" s="10"/>
      <c r="F448" s="164">
        <f t="shared" si="20"/>
        <v>0</v>
      </c>
    </row>
    <row r="449" spans="1:6" ht="28.8" x14ac:dyDescent="0.3">
      <c r="A449" s="12">
        <f t="shared" si="21"/>
        <v>428</v>
      </c>
      <c r="B449" s="19" t="s">
        <v>1298</v>
      </c>
      <c r="C449" s="5" t="s">
        <v>42</v>
      </c>
      <c r="D449" s="12">
        <v>64</v>
      </c>
      <c r="E449" s="10"/>
      <c r="F449" s="164">
        <f t="shared" si="20"/>
        <v>0</v>
      </c>
    </row>
    <row r="450" spans="1:6" ht="28.8" x14ac:dyDescent="0.3">
      <c r="A450" s="12">
        <f t="shared" si="21"/>
        <v>429</v>
      </c>
      <c r="B450" s="19" t="s">
        <v>1299</v>
      </c>
      <c r="C450" s="5" t="s">
        <v>42</v>
      </c>
      <c r="D450" s="12">
        <v>52</v>
      </c>
      <c r="E450" s="10"/>
      <c r="F450" s="164">
        <f t="shared" si="20"/>
        <v>0</v>
      </c>
    </row>
    <row r="451" spans="1:6" ht="28.8" x14ac:dyDescent="0.3">
      <c r="A451" s="12">
        <f t="shared" si="21"/>
        <v>430</v>
      </c>
      <c r="B451" s="19" t="s">
        <v>1300</v>
      </c>
      <c r="C451" s="5" t="s">
        <v>42</v>
      </c>
      <c r="D451" s="12">
        <v>7</v>
      </c>
      <c r="E451" s="10"/>
      <c r="F451" s="164">
        <f t="shared" si="20"/>
        <v>0</v>
      </c>
    </row>
    <row r="452" spans="1:6" ht="28.8" x14ac:dyDescent="0.3">
      <c r="A452" s="12">
        <f t="shared" si="21"/>
        <v>431</v>
      </c>
      <c r="B452" s="19" t="s">
        <v>1301</v>
      </c>
      <c r="C452" s="5" t="s">
        <v>42</v>
      </c>
      <c r="D452" s="12">
        <v>55.5</v>
      </c>
      <c r="E452" s="10"/>
      <c r="F452" s="164">
        <f t="shared" si="20"/>
        <v>0</v>
      </c>
    </row>
    <row r="453" spans="1:6" ht="28.8" x14ac:dyDescent="0.3">
      <c r="A453" s="12">
        <f t="shared" si="21"/>
        <v>432</v>
      </c>
      <c r="B453" s="19" t="s">
        <v>1302</v>
      </c>
      <c r="C453" s="5" t="s">
        <v>42</v>
      </c>
      <c r="D453" s="12">
        <v>7</v>
      </c>
      <c r="E453" s="10"/>
      <c r="F453" s="164">
        <f t="shared" si="20"/>
        <v>0</v>
      </c>
    </row>
    <row r="454" spans="1:6" ht="28.8" x14ac:dyDescent="0.3">
      <c r="A454" s="12">
        <f t="shared" si="21"/>
        <v>433</v>
      </c>
      <c r="B454" s="19" t="s">
        <v>1303</v>
      </c>
      <c r="C454" s="5" t="s">
        <v>42</v>
      </c>
      <c r="D454" s="12">
        <v>64.5</v>
      </c>
      <c r="E454" s="10"/>
      <c r="F454" s="164">
        <f t="shared" si="20"/>
        <v>0</v>
      </c>
    </row>
    <row r="455" spans="1:6" ht="28.8" x14ac:dyDescent="0.3">
      <c r="A455" s="12">
        <f t="shared" si="21"/>
        <v>434</v>
      </c>
      <c r="B455" s="19" t="s">
        <v>1304</v>
      </c>
      <c r="C455" s="5" t="s">
        <v>42</v>
      </c>
      <c r="D455" s="12">
        <v>7</v>
      </c>
      <c r="E455" s="10"/>
      <c r="F455" s="164">
        <f t="shared" si="20"/>
        <v>0</v>
      </c>
    </row>
    <row r="456" spans="1:6" ht="28.8" x14ac:dyDescent="0.3">
      <c r="A456" s="12">
        <f t="shared" si="21"/>
        <v>435</v>
      </c>
      <c r="B456" s="19" t="s">
        <v>1305</v>
      </c>
      <c r="C456" s="5" t="s">
        <v>42</v>
      </c>
      <c r="D456" s="12">
        <v>73.5</v>
      </c>
      <c r="E456" s="10"/>
      <c r="F456" s="164">
        <f t="shared" si="20"/>
        <v>0</v>
      </c>
    </row>
    <row r="457" spans="1:6" ht="28.8" x14ac:dyDescent="0.3">
      <c r="A457" s="12">
        <f t="shared" si="21"/>
        <v>436</v>
      </c>
      <c r="B457" s="19" t="s">
        <v>1306</v>
      </c>
      <c r="C457" s="5" t="s">
        <v>42</v>
      </c>
      <c r="D457" s="12">
        <v>10.5</v>
      </c>
      <c r="E457" s="10"/>
      <c r="F457" s="164">
        <f t="shared" si="20"/>
        <v>0</v>
      </c>
    </row>
    <row r="458" spans="1:6" ht="28.8" x14ac:dyDescent="0.3">
      <c r="A458" s="12">
        <f t="shared" si="21"/>
        <v>437</v>
      </c>
      <c r="B458" s="19" t="s">
        <v>1307</v>
      </c>
      <c r="C458" s="5" t="s">
        <v>42</v>
      </c>
      <c r="D458" s="12">
        <v>59</v>
      </c>
      <c r="E458" s="10"/>
      <c r="F458" s="164">
        <f t="shared" si="20"/>
        <v>0</v>
      </c>
    </row>
    <row r="459" spans="1:6" ht="28.8" x14ac:dyDescent="0.3">
      <c r="A459" s="12">
        <f t="shared" si="21"/>
        <v>438</v>
      </c>
      <c r="B459" s="19" t="s">
        <v>1308</v>
      </c>
      <c r="C459" s="5" t="s">
        <v>42</v>
      </c>
      <c r="D459" s="12">
        <v>48.5</v>
      </c>
      <c r="E459" s="10"/>
      <c r="F459" s="164">
        <f t="shared" si="20"/>
        <v>0</v>
      </c>
    </row>
    <row r="460" spans="1:6" ht="28.8" x14ac:dyDescent="0.3">
      <c r="A460" s="12">
        <f t="shared" si="21"/>
        <v>439</v>
      </c>
      <c r="B460" s="19" t="s">
        <v>1309</v>
      </c>
      <c r="C460" s="5" t="s">
        <v>42</v>
      </c>
      <c r="D460" s="12">
        <v>12.5</v>
      </c>
      <c r="E460" s="10"/>
      <c r="F460" s="164">
        <f t="shared" si="20"/>
        <v>0</v>
      </c>
    </row>
    <row r="461" spans="1:6" ht="28.8" x14ac:dyDescent="0.3">
      <c r="A461" s="12">
        <f t="shared" si="21"/>
        <v>440</v>
      </c>
      <c r="B461" s="19" t="s">
        <v>1310</v>
      </c>
      <c r="C461" s="5" t="s">
        <v>42</v>
      </c>
      <c r="D461" s="12">
        <v>5.5</v>
      </c>
      <c r="E461" s="10"/>
      <c r="F461" s="164">
        <f t="shared" si="20"/>
        <v>0</v>
      </c>
    </row>
    <row r="462" spans="1:6" ht="28.8" x14ac:dyDescent="0.3">
      <c r="A462" s="12">
        <f t="shared" si="21"/>
        <v>441</v>
      </c>
      <c r="B462" s="19" t="s">
        <v>1311</v>
      </c>
      <c r="C462" s="5" t="s">
        <v>42</v>
      </c>
      <c r="D462" s="12">
        <v>89.5</v>
      </c>
      <c r="E462" s="10"/>
      <c r="F462" s="164">
        <f t="shared" si="20"/>
        <v>0</v>
      </c>
    </row>
    <row r="463" spans="1:6" ht="28.8" x14ac:dyDescent="0.3">
      <c r="A463" s="12">
        <f t="shared" si="21"/>
        <v>442</v>
      </c>
      <c r="B463" s="19" t="s">
        <v>1312</v>
      </c>
      <c r="C463" s="5" t="s">
        <v>42</v>
      </c>
      <c r="D463" s="12">
        <v>5.5</v>
      </c>
      <c r="E463" s="10"/>
      <c r="F463" s="164">
        <f t="shared" si="20"/>
        <v>0</v>
      </c>
    </row>
    <row r="464" spans="1:6" ht="28.8" x14ac:dyDescent="0.3">
      <c r="A464" s="12">
        <f t="shared" si="21"/>
        <v>443</v>
      </c>
      <c r="B464" s="19" t="s">
        <v>1313</v>
      </c>
      <c r="C464" s="5" t="s">
        <v>42</v>
      </c>
      <c r="D464" s="12">
        <v>82</v>
      </c>
      <c r="E464" s="10"/>
      <c r="F464" s="164">
        <f t="shared" si="20"/>
        <v>0</v>
      </c>
    </row>
    <row r="465" spans="1:6" ht="28.8" x14ac:dyDescent="0.3">
      <c r="A465" s="12">
        <f t="shared" si="21"/>
        <v>444</v>
      </c>
      <c r="B465" s="19" t="s">
        <v>1314</v>
      </c>
      <c r="C465" s="5" t="s">
        <v>42</v>
      </c>
      <c r="D465" s="12">
        <v>18</v>
      </c>
      <c r="E465" s="10"/>
      <c r="F465" s="164">
        <f t="shared" si="20"/>
        <v>0</v>
      </c>
    </row>
    <row r="466" spans="1:6" ht="28.8" x14ac:dyDescent="0.3">
      <c r="A466" s="12">
        <f t="shared" si="21"/>
        <v>445</v>
      </c>
      <c r="B466" s="19" t="s">
        <v>1315</v>
      </c>
      <c r="C466" s="5" t="s">
        <v>42</v>
      </c>
      <c r="D466" s="12">
        <v>65</v>
      </c>
      <c r="E466" s="10"/>
      <c r="F466" s="164">
        <f t="shared" si="20"/>
        <v>0</v>
      </c>
    </row>
    <row r="467" spans="1:6" ht="28.8" x14ac:dyDescent="0.3">
      <c r="A467" s="12">
        <f t="shared" si="21"/>
        <v>446</v>
      </c>
      <c r="B467" s="19" t="s">
        <v>1316</v>
      </c>
      <c r="C467" s="5" t="s">
        <v>42</v>
      </c>
      <c r="D467" s="12">
        <v>5.5</v>
      </c>
      <c r="E467" s="10"/>
      <c r="F467" s="164">
        <f t="shared" si="20"/>
        <v>0</v>
      </c>
    </row>
    <row r="468" spans="1:6" ht="28.8" x14ac:dyDescent="0.3">
      <c r="A468" s="12">
        <f t="shared" si="21"/>
        <v>447</v>
      </c>
      <c r="B468" s="19" t="s">
        <v>1317</v>
      </c>
      <c r="C468" s="5" t="s">
        <v>42</v>
      </c>
      <c r="D468" s="12">
        <v>70.5</v>
      </c>
      <c r="E468" s="10"/>
      <c r="F468" s="164">
        <f t="shared" si="20"/>
        <v>0</v>
      </c>
    </row>
    <row r="469" spans="1:6" ht="28.8" x14ac:dyDescent="0.3">
      <c r="A469" s="12">
        <f t="shared" si="21"/>
        <v>448</v>
      </c>
      <c r="B469" s="19" t="s">
        <v>1318</v>
      </c>
      <c r="C469" s="5" t="s">
        <v>42</v>
      </c>
      <c r="D469" s="12">
        <v>5.5</v>
      </c>
      <c r="E469" s="10"/>
      <c r="F469" s="164">
        <f t="shared" si="20"/>
        <v>0</v>
      </c>
    </row>
    <row r="470" spans="1:6" ht="28.8" x14ac:dyDescent="0.3">
      <c r="A470" s="12">
        <f t="shared" si="21"/>
        <v>449</v>
      </c>
      <c r="B470" s="19" t="s">
        <v>1319</v>
      </c>
      <c r="C470" s="5" t="s">
        <v>42</v>
      </c>
      <c r="D470" s="12">
        <v>56</v>
      </c>
      <c r="E470" s="10"/>
      <c r="F470" s="164">
        <f t="shared" si="20"/>
        <v>0</v>
      </c>
    </row>
    <row r="471" spans="1:6" ht="28.8" x14ac:dyDescent="0.3">
      <c r="A471" s="12">
        <f t="shared" si="21"/>
        <v>450</v>
      </c>
      <c r="B471" s="19" t="s">
        <v>1320</v>
      </c>
      <c r="C471" s="5" t="s">
        <v>42</v>
      </c>
      <c r="D471" s="12">
        <v>6.5</v>
      </c>
      <c r="E471" s="10"/>
      <c r="F471" s="164">
        <f t="shared" si="20"/>
        <v>0</v>
      </c>
    </row>
    <row r="472" spans="1:6" ht="28.8" x14ac:dyDescent="0.3">
      <c r="A472" s="12">
        <f t="shared" si="21"/>
        <v>451</v>
      </c>
      <c r="B472" s="19" t="s">
        <v>1321</v>
      </c>
      <c r="C472" s="5" t="s">
        <v>42</v>
      </c>
      <c r="D472" s="12">
        <v>46.5</v>
      </c>
      <c r="E472" s="10"/>
      <c r="F472" s="164">
        <f t="shared" si="20"/>
        <v>0</v>
      </c>
    </row>
    <row r="473" spans="1:6" ht="28.8" x14ac:dyDescent="0.3">
      <c r="A473" s="12">
        <f t="shared" si="21"/>
        <v>452</v>
      </c>
      <c r="B473" s="19" t="s">
        <v>1322</v>
      </c>
      <c r="C473" s="5" t="s">
        <v>42</v>
      </c>
      <c r="D473" s="12">
        <v>5.5</v>
      </c>
      <c r="E473" s="10"/>
      <c r="F473" s="164">
        <f t="shared" si="20"/>
        <v>0</v>
      </c>
    </row>
    <row r="474" spans="1:6" ht="28.8" x14ac:dyDescent="0.3">
      <c r="A474" s="12">
        <f t="shared" si="21"/>
        <v>453</v>
      </c>
      <c r="B474" s="19" t="s">
        <v>1323</v>
      </c>
      <c r="C474" s="5" t="s">
        <v>42</v>
      </c>
      <c r="D474" s="12">
        <v>41</v>
      </c>
      <c r="E474" s="10"/>
      <c r="F474" s="164">
        <f t="shared" si="20"/>
        <v>0</v>
      </c>
    </row>
    <row r="475" spans="1:6" ht="28.8" x14ac:dyDescent="0.3">
      <c r="A475" s="12">
        <f t="shared" si="21"/>
        <v>454</v>
      </c>
      <c r="B475" s="19" t="s">
        <v>1324</v>
      </c>
      <c r="C475" s="5" t="s">
        <v>42</v>
      </c>
      <c r="D475" s="12">
        <v>47.5</v>
      </c>
      <c r="E475" s="10"/>
      <c r="F475" s="164">
        <f>ROUND(D475*E475,2)</f>
        <v>0</v>
      </c>
    </row>
    <row r="476" spans="1:6" ht="28.8" x14ac:dyDescent="0.3">
      <c r="A476" s="12">
        <f t="shared" si="21"/>
        <v>455</v>
      </c>
      <c r="B476" s="19" t="s">
        <v>1325</v>
      </c>
      <c r="C476" s="5" t="s">
        <v>42</v>
      </c>
      <c r="D476" s="12">
        <v>5.5</v>
      </c>
      <c r="E476" s="10"/>
      <c r="F476" s="164">
        <f t="shared" si="20"/>
        <v>0</v>
      </c>
    </row>
    <row r="477" spans="1:6" ht="28.8" x14ac:dyDescent="0.3">
      <c r="A477" s="12">
        <f t="shared" si="21"/>
        <v>456</v>
      </c>
      <c r="B477" s="19" t="s">
        <v>1326</v>
      </c>
      <c r="C477" s="5" t="s">
        <v>42</v>
      </c>
      <c r="D477" s="12">
        <v>55</v>
      </c>
      <c r="E477" s="10"/>
      <c r="F477" s="164">
        <f t="shared" si="20"/>
        <v>0</v>
      </c>
    </row>
    <row r="478" spans="1:6" ht="28.8" x14ac:dyDescent="0.3">
      <c r="A478" s="12">
        <f t="shared" si="21"/>
        <v>457</v>
      </c>
      <c r="B478" s="19" t="s">
        <v>1327</v>
      </c>
      <c r="C478" s="5" t="s">
        <v>42</v>
      </c>
      <c r="D478" s="12">
        <v>5.5</v>
      </c>
      <c r="E478" s="10"/>
      <c r="F478" s="164">
        <f t="shared" si="20"/>
        <v>0</v>
      </c>
    </row>
    <row r="479" spans="1:6" ht="28.8" x14ac:dyDescent="0.3">
      <c r="A479" s="12">
        <f t="shared" si="21"/>
        <v>458</v>
      </c>
      <c r="B479" s="19" t="s">
        <v>1328</v>
      </c>
      <c r="C479" s="5" t="s">
        <v>42</v>
      </c>
      <c r="D479" s="12">
        <v>62.5</v>
      </c>
      <c r="E479" s="10"/>
      <c r="F479" s="164">
        <f t="shared" si="20"/>
        <v>0</v>
      </c>
    </row>
    <row r="480" spans="1:6" ht="28.8" x14ac:dyDescent="0.3">
      <c r="A480" s="12">
        <f t="shared" si="21"/>
        <v>459</v>
      </c>
      <c r="B480" s="19" t="s">
        <v>1329</v>
      </c>
      <c r="C480" s="5" t="s">
        <v>42</v>
      </c>
      <c r="D480" s="12">
        <v>5.5</v>
      </c>
      <c r="E480" s="10"/>
      <c r="F480" s="164">
        <f t="shared" ref="F480" si="22">ROUND(D480*E480,2)</f>
        <v>0</v>
      </c>
    </row>
    <row r="481" spans="1:6" x14ac:dyDescent="0.3">
      <c r="A481" s="187" t="s">
        <v>1594</v>
      </c>
      <c r="B481" s="188"/>
      <c r="C481" s="188"/>
      <c r="D481" s="188"/>
      <c r="E481" s="189"/>
      <c r="F481" s="179">
        <f>SUM(F239:F480)</f>
        <v>0</v>
      </c>
    </row>
    <row r="482" spans="1:6" ht="28.8" x14ac:dyDescent="0.3">
      <c r="A482" s="168"/>
      <c r="B482" s="184" t="s">
        <v>1376</v>
      </c>
      <c r="C482" s="166"/>
      <c r="D482" s="168"/>
      <c r="E482" s="169"/>
      <c r="F482" s="169"/>
    </row>
    <row r="483" spans="1:6" ht="28.8" x14ac:dyDescent="0.3">
      <c r="A483" s="12">
        <f>1+A480</f>
        <v>460</v>
      </c>
      <c r="B483" s="19" t="s">
        <v>1436</v>
      </c>
      <c r="C483" s="5" t="s">
        <v>42</v>
      </c>
      <c r="D483" s="12">
        <v>130</v>
      </c>
      <c r="E483" s="10"/>
      <c r="F483" s="164">
        <f t="shared" ref="F483:F501" si="23">ROUND(D483*E483,2)</f>
        <v>0</v>
      </c>
    </row>
    <row r="484" spans="1:6" ht="28.8" x14ac:dyDescent="0.3">
      <c r="A484" s="12">
        <f>1+A483</f>
        <v>461</v>
      </c>
      <c r="B484" s="19" t="s">
        <v>1377</v>
      </c>
      <c r="C484" s="5" t="s">
        <v>42</v>
      </c>
      <c r="D484" s="12">
        <v>68.5</v>
      </c>
      <c r="E484" s="10"/>
      <c r="F484" s="164">
        <f t="shared" si="23"/>
        <v>0</v>
      </c>
    </row>
    <row r="485" spans="1:6" ht="28.8" x14ac:dyDescent="0.3">
      <c r="A485" s="12">
        <f t="shared" ref="A485:A502" si="24">1+A484</f>
        <v>462</v>
      </c>
      <c r="B485" s="19" t="s">
        <v>1363</v>
      </c>
      <c r="C485" s="5" t="s">
        <v>42</v>
      </c>
      <c r="D485" s="12">
        <v>29</v>
      </c>
      <c r="E485" s="10"/>
      <c r="F485" s="164">
        <f t="shared" si="23"/>
        <v>0</v>
      </c>
    </row>
    <row r="486" spans="1:6" ht="28.8" x14ac:dyDescent="0.3">
      <c r="A486" s="12">
        <f t="shared" si="24"/>
        <v>463</v>
      </c>
      <c r="B486" s="19" t="s">
        <v>1364</v>
      </c>
      <c r="C486" s="5" t="s">
        <v>42</v>
      </c>
      <c r="D486" s="12">
        <v>28.5</v>
      </c>
      <c r="E486" s="10"/>
      <c r="F486" s="164">
        <f t="shared" si="23"/>
        <v>0</v>
      </c>
    </row>
    <row r="487" spans="1:6" ht="28.8" x14ac:dyDescent="0.3">
      <c r="A487" s="12">
        <f t="shared" si="24"/>
        <v>464</v>
      </c>
      <c r="B487" s="8" t="s">
        <v>1365</v>
      </c>
      <c r="C487" s="5" t="s">
        <v>42</v>
      </c>
      <c r="D487" s="12">
        <v>32.5</v>
      </c>
      <c r="E487" s="10"/>
      <c r="F487" s="164">
        <f t="shared" si="23"/>
        <v>0</v>
      </c>
    </row>
    <row r="488" spans="1:6" ht="28.8" x14ac:dyDescent="0.3">
      <c r="A488" s="12">
        <f t="shared" si="24"/>
        <v>465</v>
      </c>
      <c r="B488" s="19" t="s">
        <v>1366</v>
      </c>
      <c r="C488" s="5" t="s">
        <v>42</v>
      </c>
      <c r="D488" s="12">
        <v>84.5</v>
      </c>
      <c r="E488" s="10"/>
      <c r="F488" s="164">
        <f t="shared" si="23"/>
        <v>0</v>
      </c>
    </row>
    <row r="489" spans="1:6" ht="28.8" x14ac:dyDescent="0.3">
      <c r="A489" s="12">
        <f t="shared" si="24"/>
        <v>466</v>
      </c>
      <c r="B489" s="19" t="s">
        <v>1367</v>
      </c>
      <c r="C489" s="5" t="s">
        <v>42</v>
      </c>
      <c r="D489" s="12">
        <v>15</v>
      </c>
      <c r="E489" s="10"/>
      <c r="F489" s="164">
        <f t="shared" si="23"/>
        <v>0</v>
      </c>
    </row>
    <row r="490" spans="1:6" ht="28.8" x14ac:dyDescent="0.3">
      <c r="A490" s="12">
        <f t="shared" si="24"/>
        <v>467</v>
      </c>
      <c r="B490" s="19" t="s">
        <v>1368</v>
      </c>
      <c r="C490" s="5" t="s">
        <v>42</v>
      </c>
      <c r="D490" s="12">
        <v>15</v>
      </c>
      <c r="E490" s="10"/>
      <c r="F490" s="164">
        <f t="shared" si="23"/>
        <v>0</v>
      </c>
    </row>
    <row r="491" spans="1:6" ht="28.8" x14ac:dyDescent="0.3">
      <c r="A491" s="12">
        <f t="shared" si="24"/>
        <v>468</v>
      </c>
      <c r="B491" s="19" t="s">
        <v>1378</v>
      </c>
      <c r="C491" s="5" t="s">
        <v>42</v>
      </c>
      <c r="D491" s="12">
        <v>55</v>
      </c>
      <c r="E491" s="10"/>
      <c r="F491" s="164">
        <f t="shared" si="23"/>
        <v>0</v>
      </c>
    </row>
    <row r="492" spans="1:6" ht="28.8" x14ac:dyDescent="0.3">
      <c r="A492" s="12">
        <f t="shared" si="24"/>
        <v>469</v>
      </c>
      <c r="B492" s="19" t="s">
        <v>1379</v>
      </c>
      <c r="C492" s="5" t="s">
        <v>42</v>
      </c>
      <c r="D492" s="12">
        <v>79</v>
      </c>
      <c r="E492" s="10"/>
      <c r="F492" s="164">
        <f t="shared" si="23"/>
        <v>0</v>
      </c>
    </row>
    <row r="493" spans="1:6" ht="28.8" x14ac:dyDescent="0.3">
      <c r="A493" s="12">
        <f t="shared" si="24"/>
        <v>470</v>
      </c>
      <c r="B493" s="19" t="s">
        <v>1380</v>
      </c>
      <c r="C493" s="5" t="s">
        <v>42</v>
      </c>
      <c r="D493" s="12">
        <v>105</v>
      </c>
      <c r="E493" s="10"/>
      <c r="F493" s="164">
        <f t="shared" si="23"/>
        <v>0</v>
      </c>
    </row>
    <row r="494" spans="1:6" ht="28.8" x14ac:dyDescent="0.3">
      <c r="A494" s="12">
        <f t="shared" si="24"/>
        <v>471</v>
      </c>
      <c r="B494" s="19" t="s">
        <v>1369</v>
      </c>
      <c r="C494" s="5" t="s">
        <v>42</v>
      </c>
      <c r="D494" s="12">
        <v>15</v>
      </c>
      <c r="E494" s="10"/>
      <c r="F494" s="164">
        <f t="shared" si="23"/>
        <v>0</v>
      </c>
    </row>
    <row r="495" spans="1:6" ht="28.8" x14ac:dyDescent="0.3">
      <c r="A495" s="12">
        <f t="shared" si="24"/>
        <v>472</v>
      </c>
      <c r="B495" s="8" t="s">
        <v>1381</v>
      </c>
      <c r="C495" s="5" t="s">
        <v>42</v>
      </c>
      <c r="D495" s="12">
        <v>73</v>
      </c>
      <c r="E495" s="10"/>
      <c r="F495" s="164">
        <f t="shared" si="23"/>
        <v>0</v>
      </c>
    </row>
    <row r="496" spans="1:6" ht="28.8" x14ac:dyDescent="0.3">
      <c r="A496" s="12">
        <f t="shared" si="24"/>
        <v>473</v>
      </c>
      <c r="B496" s="8" t="s">
        <v>1382</v>
      </c>
      <c r="C496" s="5" t="s">
        <v>42</v>
      </c>
      <c r="D496" s="12">
        <v>51.5</v>
      </c>
      <c r="E496" s="10"/>
      <c r="F496" s="164">
        <f t="shared" si="23"/>
        <v>0</v>
      </c>
    </row>
    <row r="497" spans="1:6" ht="28.8" x14ac:dyDescent="0.3">
      <c r="A497" s="12">
        <f t="shared" si="24"/>
        <v>474</v>
      </c>
      <c r="B497" s="8" t="s">
        <v>1383</v>
      </c>
      <c r="C497" s="5" t="s">
        <v>42</v>
      </c>
      <c r="D497" s="12">
        <v>87.5</v>
      </c>
      <c r="E497" s="10"/>
      <c r="F497" s="164">
        <f t="shared" si="23"/>
        <v>0</v>
      </c>
    </row>
    <row r="498" spans="1:6" ht="28.8" x14ac:dyDescent="0.3">
      <c r="A498" s="12">
        <f t="shared" si="24"/>
        <v>475</v>
      </c>
      <c r="B498" s="8" t="s">
        <v>1372</v>
      </c>
      <c r="C498" s="5" t="s">
        <v>42</v>
      </c>
      <c r="D498" s="12">
        <v>41</v>
      </c>
      <c r="E498" s="10"/>
      <c r="F498" s="164">
        <f t="shared" si="23"/>
        <v>0</v>
      </c>
    </row>
    <row r="499" spans="1:6" ht="28.8" x14ac:dyDescent="0.3">
      <c r="A499" s="12">
        <f t="shared" si="24"/>
        <v>476</v>
      </c>
      <c r="B499" s="8" t="s">
        <v>1373</v>
      </c>
      <c r="C499" s="5" t="s">
        <v>42</v>
      </c>
      <c r="D499" s="12">
        <v>16</v>
      </c>
      <c r="E499" s="10"/>
      <c r="F499" s="164">
        <f t="shared" si="23"/>
        <v>0</v>
      </c>
    </row>
    <row r="500" spans="1:6" ht="28.8" x14ac:dyDescent="0.3">
      <c r="A500" s="12">
        <f t="shared" si="24"/>
        <v>477</v>
      </c>
      <c r="B500" s="8" t="s">
        <v>1374</v>
      </c>
      <c r="C500" s="5" t="s">
        <v>42</v>
      </c>
      <c r="D500" s="12">
        <v>44.5</v>
      </c>
      <c r="E500" s="10"/>
      <c r="F500" s="164">
        <f t="shared" si="23"/>
        <v>0</v>
      </c>
    </row>
    <row r="501" spans="1:6" ht="28.8" x14ac:dyDescent="0.3">
      <c r="A501" s="12">
        <f t="shared" si="24"/>
        <v>478</v>
      </c>
      <c r="B501" s="8" t="s">
        <v>1375</v>
      </c>
      <c r="C501" s="5" t="s">
        <v>42</v>
      </c>
      <c r="D501" s="12">
        <v>20</v>
      </c>
      <c r="E501" s="10"/>
      <c r="F501" s="164">
        <f t="shared" si="23"/>
        <v>0</v>
      </c>
    </row>
    <row r="502" spans="1:6" ht="28.8" x14ac:dyDescent="0.3">
      <c r="A502" s="12">
        <f t="shared" si="24"/>
        <v>479</v>
      </c>
      <c r="B502" s="157" t="s">
        <v>1576</v>
      </c>
      <c r="C502" s="5" t="s">
        <v>42</v>
      </c>
      <c r="D502" s="12">
        <v>54</v>
      </c>
      <c r="E502" s="10"/>
      <c r="F502" s="164">
        <f t="shared" ref="F502" si="25">ROUND(D502*E502,2)</f>
        <v>0</v>
      </c>
    </row>
    <row r="503" spans="1:6" x14ac:dyDescent="0.3">
      <c r="A503" s="187" t="s">
        <v>1595</v>
      </c>
      <c r="B503" s="188"/>
      <c r="C503" s="188"/>
      <c r="D503" s="188"/>
      <c r="E503" s="189"/>
      <c r="F503" s="179">
        <f>SUM(F483:F502)</f>
        <v>0</v>
      </c>
    </row>
    <row r="504" spans="1:6" ht="28.8" x14ac:dyDescent="0.3">
      <c r="A504" s="168"/>
      <c r="B504" s="184" t="s">
        <v>1435</v>
      </c>
      <c r="C504" s="166"/>
      <c r="D504" s="168"/>
      <c r="E504" s="169"/>
      <c r="F504" s="169"/>
    </row>
    <row r="505" spans="1:6" ht="28.8" x14ac:dyDescent="0.3">
      <c r="A505" s="12">
        <f>1+A502</f>
        <v>480</v>
      </c>
      <c r="B505" s="8" t="s">
        <v>1416</v>
      </c>
      <c r="C505" s="5" t="s">
        <v>42</v>
      </c>
      <c r="D505" s="12">
        <v>41.5</v>
      </c>
      <c r="E505" s="10"/>
      <c r="F505" s="164">
        <f t="shared" ref="F505:F523" si="26">ROUND(D505*E505,2)</f>
        <v>0</v>
      </c>
    </row>
    <row r="506" spans="1:6" ht="28.8" x14ac:dyDescent="0.3">
      <c r="A506" s="12">
        <f t="shared" ref="A506:A524" si="27">1+A505</f>
        <v>481</v>
      </c>
      <c r="B506" s="8" t="s">
        <v>1417</v>
      </c>
      <c r="C506" s="5" t="s">
        <v>42</v>
      </c>
      <c r="D506" s="12">
        <v>45</v>
      </c>
      <c r="E506" s="10"/>
      <c r="F506" s="164">
        <f t="shared" si="26"/>
        <v>0</v>
      </c>
    </row>
    <row r="507" spans="1:6" ht="28.8" x14ac:dyDescent="0.3">
      <c r="A507" s="12">
        <f t="shared" si="27"/>
        <v>482</v>
      </c>
      <c r="B507" s="8" t="s">
        <v>1418</v>
      </c>
      <c r="C507" s="5" t="s">
        <v>42</v>
      </c>
      <c r="D507" s="12">
        <v>33.5</v>
      </c>
      <c r="E507" s="10"/>
      <c r="F507" s="164">
        <f t="shared" si="26"/>
        <v>0</v>
      </c>
    </row>
    <row r="508" spans="1:6" ht="28.8" x14ac:dyDescent="0.3">
      <c r="A508" s="12">
        <f t="shared" si="27"/>
        <v>483</v>
      </c>
      <c r="B508" s="8" t="s">
        <v>1419</v>
      </c>
      <c r="C508" s="5" t="s">
        <v>42</v>
      </c>
      <c r="D508" s="12">
        <v>33.5</v>
      </c>
      <c r="E508" s="10"/>
      <c r="F508" s="164">
        <f t="shared" si="26"/>
        <v>0</v>
      </c>
    </row>
    <row r="509" spans="1:6" ht="28.8" x14ac:dyDescent="0.3">
      <c r="A509" s="12">
        <f t="shared" si="27"/>
        <v>484</v>
      </c>
      <c r="B509" s="8" t="s">
        <v>1420</v>
      </c>
      <c r="C509" s="5" t="s">
        <v>42</v>
      </c>
      <c r="D509" s="12">
        <v>57.5</v>
      </c>
      <c r="E509" s="10"/>
      <c r="F509" s="164">
        <f t="shared" si="26"/>
        <v>0</v>
      </c>
    </row>
    <row r="510" spans="1:6" ht="43.2" x14ac:dyDescent="0.3">
      <c r="A510" s="12">
        <f t="shared" si="27"/>
        <v>485</v>
      </c>
      <c r="B510" s="8" t="s">
        <v>1421</v>
      </c>
      <c r="C510" s="5" t="s">
        <v>42</v>
      </c>
      <c r="D510" s="12">
        <v>4</v>
      </c>
      <c r="E510" s="10"/>
      <c r="F510" s="164">
        <f t="shared" si="26"/>
        <v>0</v>
      </c>
    </row>
    <row r="511" spans="1:6" ht="28.8" x14ac:dyDescent="0.3">
      <c r="A511" s="12">
        <f t="shared" si="27"/>
        <v>486</v>
      </c>
      <c r="B511" s="8" t="s">
        <v>1422</v>
      </c>
      <c r="C511" s="5" t="s">
        <v>42</v>
      </c>
      <c r="D511" s="12">
        <v>41.5</v>
      </c>
      <c r="E511" s="10"/>
      <c r="F511" s="164">
        <f t="shared" si="26"/>
        <v>0</v>
      </c>
    </row>
    <row r="512" spans="1:6" ht="43.2" x14ac:dyDescent="0.3">
      <c r="A512" s="12">
        <f t="shared" si="27"/>
        <v>487</v>
      </c>
      <c r="B512" s="8" t="s">
        <v>1423</v>
      </c>
      <c r="C512" s="5" t="s">
        <v>42</v>
      </c>
      <c r="D512" s="12">
        <v>5</v>
      </c>
      <c r="E512" s="10"/>
      <c r="F512" s="164">
        <f t="shared" si="26"/>
        <v>0</v>
      </c>
    </row>
    <row r="513" spans="1:12" ht="43.2" x14ac:dyDescent="0.3">
      <c r="A513" s="12">
        <f t="shared" si="27"/>
        <v>488</v>
      </c>
      <c r="B513" s="8" t="s">
        <v>1424</v>
      </c>
      <c r="C513" s="5" t="s">
        <v>42</v>
      </c>
      <c r="D513" s="12">
        <v>6.5</v>
      </c>
      <c r="E513" s="10"/>
      <c r="F513" s="164">
        <f t="shared" si="26"/>
        <v>0</v>
      </c>
    </row>
    <row r="514" spans="1:12" ht="28.8" x14ac:dyDescent="0.3">
      <c r="A514" s="12">
        <f t="shared" si="27"/>
        <v>489</v>
      </c>
      <c r="B514" s="8" t="s">
        <v>1425</v>
      </c>
      <c r="C514" s="5" t="s">
        <v>42</v>
      </c>
      <c r="D514" s="12">
        <v>45</v>
      </c>
      <c r="E514" s="10"/>
      <c r="F514" s="164">
        <f t="shared" si="26"/>
        <v>0</v>
      </c>
    </row>
    <row r="515" spans="1:12" ht="28.8" x14ac:dyDescent="0.3">
      <c r="A515" s="12">
        <f t="shared" si="27"/>
        <v>490</v>
      </c>
      <c r="B515" s="8" t="s">
        <v>1426</v>
      </c>
      <c r="C515" s="5" t="s">
        <v>42</v>
      </c>
      <c r="D515" s="12">
        <v>50</v>
      </c>
      <c r="E515" s="10"/>
      <c r="F515" s="164">
        <f t="shared" si="26"/>
        <v>0</v>
      </c>
    </row>
    <row r="516" spans="1:12" ht="43.2" x14ac:dyDescent="0.3">
      <c r="A516" s="12">
        <f t="shared" si="27"/>
        <v>491</v>
      </c>
      <c r="B516" s="8" t="s">
        <v>1427</v>
      </c>
      <c r="C516" s="5" t="s">
        <v>42</v>
      </c>
      <c r="D516" s="12">
        <v>20.5</v>
      </c>
      <c r="E516" s="10"/>
      <c r="F516" s="164">
        <f t="shared" si="26"/>
        <v>0</v>
      </c>
    </row>
    <row r="517" spans="1:12" ht="43.2" x14ac:dyDescent="0.3">
      <c r="A517" s="12">
        <f t="shared" si="27"/>
        <v>492</v>
      </c>
      <c r="B517" s="8" t="s">
        <v>1428</v>
      </c>
      <c r="C517" s="5" t="s">
        <v>42</v>
      </c>
      <c r="D517" s="12">
        <v>21</v>
      </c>
      <c r="E517" s="10"/>
      <c r="F517" s="164">
        <f t="shared" si="26"/>
        <v>0</v>
      </c>
    </row>
    <row r="518" spans="1:12" ht="43.2" x14ac:dyDescent="0.3">
      <c r="A518" s="12">
        <f t="shared" si="27"/>
        <v>493</v>
      </c>
      <c r="B518" s="8" t="s">
        <v>1429</v>
      </c>
      <c r="C518" s="5" t="s">
        <v>42</v>
      </c>
      <c r="D518" s="12">
        <v>14.5</v>
      </c>
      <c r="E518" s="10"/>
      <c r="F518" s="164">
        <f t="shared" si="26"/>
        <v>0</v>
      </c>
    </row>
    <row r="519" spans="1:12" ht="43.2" x14ac:dyDescent="0.3">
      <c r="A519" s="12">
        <f t="shared" si="27"/>
        <v>494</v>
      </c>
      <c r="B519" s="8" t="s">
        <v>1430</v>
      </c>
      <c r="C519" s="5" t="s">
        <v>42</v>
      </c>
      <c r="D519" s="12">
        <v>12.5</v>
      </c>
      <c r="E519" s="10"/>
      <c r="F519" s="164">
        <f t="shared" si="26"/>
        <v>0</v>
      </c>
    </row>
    <row r="520" spans="1:12" ht="43.2" x14ac:dyDescent="0.3">
      <c r="A520" s="12">
        <f t="shared" si="27"/>
        <v>495</v>
      </c>
      <c r="B520" s="8" t="s">
        <v>1431</v>
      </c>
      <c r="C520" s="5" t="s">
        <v>42</v>
      </c>
      <c r="D520" s="12">
        <v>24.5</v>
      </c>
      <c r="E520" s="10"/>
      <c r="F520" s="164">
        <f t="shared" si="26"/>
        <v>0</v>
      </c>
    </row>
    <row r="521" spans="1:12" ht="43.2" x14ac:dyDescent="0.3">
      <c r="A521" s="12">
        <f t="shared" si="27"/>
        <v>496</v>
      </c>
      <c r="B521" s="8" t="s">
        <v>1432</v>
      </c>
      <c r="C521" s="5" t="s">
        <v>42</v>
      </c>
      <c r="D521" s="12">
        <v>27.5</v>
      </c>
      <c r="E521" s="10"/>
      <c r="F521" s="164">
        <f t="shared" si="26"/>
        <v>0</v>
      </c>
    </row>
    <row r="522" spans="1:12" ht="43.2" x14ac:dyDescent="0.3">
      <c r="A522" s="12">
        <f t="shared" si="27"/>
        <v>497</v>
      </c>
      <c r="B522" s="8" t="s">
        <v>1433</v>
      </c>
      <c r="C522" s="5" t="s">
        <v>42</v>
      </c>
      <c r="D522" s="12">
        <v>18.5</v>
      </c>
      <c r="E522" s="10"/>
      <c r="F522" s="164">
        <f t="shared" si="26"/>
        <v>0</v>
      </c>
    </row>
    <row r="523" spans="1:12" ht="43.2" x14ac:dyDescent="0.3">
      <c r="A523" s="12">
        <f t="shared" si="27"/>
        <v>498</v>
      </c>
      <c r="B523" s="8" t="s">
        <v>1434</v>
      </c>
      <c r="C523" s="5" t="s">
        <v>42</v>
      </c>
      <c r="D523" s="12">
        <v>21.5</v>
      </c>
      <c r="E523" s="10"/>
      <c r="F523" s="164">
        <f t="shared" si="26"/>
        <v>0</v>
      </c>
    </row>
    <row r="524" spans="1:12" ht="28.8" x14ac:dyDescent="0.3">
      <c r="A524" s="12">
        <f t="shared" si="27"/>
        <v>499</v>
      </c>
      <c r="B524" s="8" t="s">
        <v>1573</v>
      </c>
      <c r="C524" s="5" t="s">
        <v>42</v>
      </c>
      <c r="D524" s="12">
        <v>25</v>
      </c>
      <c r="E524" s="10"/>
      <c r="F524" s="164">
        <f t="shared" ref="F524" si="28">ROUND(D524*E524,2)</f>
        <v>0</v>
      </c>
    </row>
    <row r="525" spans="1:12" x14ac:dyDescent="0.3">
      <c r="A525" s="187" t="s">
        <v>1596</v>
      </c>
      <c r="B525" s="188"/>
      <c r="C525" s="188"/>
      <c r="D525" s="188"/>
      <c r="E525" s="189"/>
      <c r="F525" s="179">
        <f>SUM(F505:F524)</f>
        <v>0</v>
      </c>
    </row>
    <row r="526" spans="1:12" x14ac:dyDescent="0.3">
      <c r="A526" s="168"/>
      <c r="B526" s="184" t="s">
        <v>1437</v>
      </c>
      <c r="C526" s="166"/>
      <c r="D526" s="168"/>
      <c r="E526" s="169"/>
      <c r="F526" s="169"/>
    </row>
    <row r="527" spans="1:12" x14ac:dyDescent="0.3">
      <c r="A527" s="12"/>
      <c r="B527" s="129" t="s">
        <v>1438</v>
      </c>
      <c r="C527" s="5"/>
      <c r="D527" s="12"/>
      <c r="E527" s="10"/>
      <c r="F527" s="164">
        <f t="shared" ref="F527:F539" si="29">ROUND(D527*E527,2)</f>
        <v>0</v>
      </c>
    </row>
    <row r="528" spans="1:12" x14ac:dyDescent="0.3">
      <c r="A528" s="12">
        <f>1+A524</f>
        <v>500</v>
      </c>
      <c r="B528" s="8" t="s">
        <v>1441</v>
      </c>
      <c r="C528" s="5" t="s">
        <v>42</v>
      </c>
      <c r="D528" s="12">
        <v>202</v>
      </c>
      <c r="E528" s="10"/>
      <c r="F528" s="164">
        <f t="shared" si="29"/>
        <v>0</v>
      </c>
      <c r="J528" s="5"/>
      <c r="K528" s="12"/>
      <c r="L528" s="6"/>
    </row>
    <row r="529" spans="1:12" x14ac:dyDescent="0.3">
      <c r="A529" s="12">
        <f>1+A528</f>
        <v>501</v>
      </c>
      <c r="B529" s="8" t="s">
        <v>1439</v>
      </c>
      <c r="C529" s="5" t="s">
        <v>42</v>
      </c>
      <c r="D529" s="12">
        <v>128</v>
      </c>
      <c r="E529" s="10"/>
      <c r="F529" s="164">
        <f t="shared" si="29"/>
        <v>0</v>
      </c>
      <c r="J529" s="5"/>
      <c r="K529" s="12"/>
      <c r="L529" s="6"/>
    </row>
    <row r="530" spans="1:12" x14ac:dyDescent="0.3">
      <c r="A530" s="12">
        <f>1+A529</f>
        <v>502</v>
      </c>
      <c r="B530" s="6" t="s">
        <v>1440</v>
      </c>
      <c r="C530" s="5" t="s">
        <v>42</v>
      </c>
      <c r="D530" s="12">
        <v>12</v>
      </c>
      <c r="E530" s="10"/>
      <c r="F530" s="164">
        <f t="shared" si="29"/>
        <v>0</v>
      </c>
      <c r="J530" s="5"/>
      <c r="K530" s="12"/>
      <c r="L530" s="6"/>
    </row>
    <row r="531" spans="1:12" x14ac:dyDescent="0.3">
      <c r="A531" s="6"/>
      <c r="B531" s="129" t="s">
        <v>1442</v>
      </c>
      <c r="C531" s="5"/>
      <c r="D531" s="12">
        <v>0</v>
      </c>
      <c r="E531" s="10"/>
      <c r="F531" s="164">
        <f t="shared" si="29"/>
        <v>0</v>
      </c>
      <c r="J531" s="5"/>
      <c r="K531" s="12"/>
      <c r="L531" s="6"/>
    </row>
    <row r="532" spans="1:12" x14ac:dyDescent="0.3">
      <c r="A532" s="12">
        <f>1+A530</f>
        <v>503</v>
      </c>
      <c r="B532" s="8" t="s">
        <v>1441</v>
      </c>
      <c r="C532" s="5" t="s">
        <v>42</v>
      </c>
      <c r="D532" s="12">
        <v>109</v>
      </c>
      <c r="E532" s="10"/>
      <c r="F532" s="164">
        <f t="shared" si="29"/>
        <v>0</v>
      </c>
      <c r="J532" s="5"/>
      <c r="K532" s="12"/>
      <c r="L532" s="6"/>
    </row>
    <row r="533" spans="1:12" x14ac:dyDescent="0.3">
      <c r="A533" s="12">
        <f>1+A532</f>
        <v>504</v>
      </c>
      <c r="B533" s="8" t="s">
        <v>1439</v>
      </c>
      <c r="C533" s="5" t="s">
        <v>42</v>
      </c>
      <c r="D533" s="12">
        <v>55</v>
      </c>
      <c r="E533" s="10"/>
      <c r="F533" s="164">
        <f t="shared" si="29"/>
        <v>0</v>
      </c>
      <c r="J533" s="5"/>
      <c r="K533" s="12"/>
      <c r="L533" s="6"/>
    </row>
    <row r="534" spans="1:12" x14ac:dyDescent="0.3">
      <c r="A534" s="12">
        <f>1+A533</f>
        <v>505</v>
      </c>
      <c r="B534" s="6" t="s">
        <v>1440</v>
      </c>
      <c r="C534" s="5" t="s">
        <v>42</v>
      </c>
      <c r="D534" s="12">
        <v>27</v>
      </c>
      <c r="E534" s="10"/>
      <c r="F534" s="164">
        <f t="shared" si="29"/>
        <v>0</v>
      </c>
      <c r="J534" s="5"/>
      <c r="K534" s="12"/>
      <c r="L534" s="6"/>
    </row>
    <row r="535" spans="1:12" x14ac:dyDescent="0.3">
      <c r="A535" s="6"/>
      <c r="B535" s="129" t="s">
        <v>1445</v>
      </c>
      <c r="C535" s="5"/>
      <c r="D535" s="12">
        <v>0</v>
      </c>
      <c r="E535" s="10"/>
      <c r="F535" s="164">
        <f t="shared" si="29"/>
        <v>0</v>
      </c>
      <c r="J535" s="5"/>
      <c r="K535" s="12"/>
      <c r="L535" s="6"/>
    </row>
    <row r="536" spans="1:12" x14ac:dyDescent="0.3">
      <c r="A536" s="5">
        <f>1+A534</f>
        <v>506</v>
      </c>
      <c r="B536" s="6" t="s">
        <v>1443</v>
      </c>
      <c r="C536" s="5" t="s">
        <v>42</v>
      </c>
      <c r="D536" s="12">
        <v>53</v>
      </c>
      <c r="E536" s="10"/>
      <c r="F536" s="164">
        <f t="shared" si="29"/>
        <v>0</v>
      </c>
      <c r="J536" s="5"/>
      <c r="K536" s="12"/>
      <c r="L536" s="6"/>
    </row>
    <row r="537" spans="1:12" x14ac:dyDescent="0.3">
      <c r="A537" s="12">
        <f>1+A536</f>
        <v>507</v>
      </c>
      <c r="B537" s="6" t="s">
        <v>1440</v>
      </c>
      <c r="C537" s="5" t="s">
        <v>42</v>
      </c>
      <c r="D537" s="12">
        <v>30</v>
      </c>
      <c r="E537" s="10"/>
      <c r="F537" s="164">
        <f t="shared" si="29"/>
        <v>0</v>
      </c>
      <c r="J537" s="5"/>
      <c r="K537" s="12"/>
      <c r="L537" s="6"/>
    </row>
    <row r="538" spans="1:12" x14ac:dyDescent="0.3">
      <c r="A538" s="12">
        <f>1+A537</f>
        <v>508</v>
      </c>
      <c r="B538" s="6" t="s">
        <v>1444</v>
      </c>
      <c r="C538" s="5" t="s">
        <v>42</v>
      </c>
      <c r="D538" s="12">
        <v>174</v>
      </c>
      <c r="E538" s="10"/>
      <c r="F538" s="164">
        <f t="shared" si="29"/>
        <v>0</v>
      </c>
      <c r="J538" s="5"/>
      <c r="K538" s="12"/>
      <c r="L538" s="6"/>
    </row>
    <row r="539" spans="1:12" x14ac:dyDescent="0.3">
      <c r="A539" s="12">
        <f>1+A538</f>
        <v>509</v>
      </c>
      <c r="B539" s="8" t="s">
        <v>1439</v>
      </c>
      <c r="C539" s="5" t="s">
        <v>42</v>
      </c>
      <c r="D539" s="12">
        <v>307</v>
      </c>
      <c r="E539" s="10"/>
      <c r="F539" s="164">
        <f t="shared" si="29"/>
        <v>0</v>
      </c>
      <c r="J539" s="5"/>
      <c r="K539" s="12"/>
      <c r="L539" s="6"/>
    </row>
    <row r="540" spans="1:12" x14ac:dyDescent="0.3">
      <c r="A540" s="12">
        <f>1+A539</f>
        <v>510</v>
      </c>
      <c r="B540" s="8" t="s">
        <v>1446</v>
      </c>
      <c r="C540" s="5" t="s">
        <v>42</v>
      </c>
      <c r="D540" s="12">
        <v>72</v>
      </c>
      <c r="E540" s="10"/>
      <c r="F540" s="164">
        <f t="shared" ref="F540" si="30">ROUND(D540*E540,2)</f>
        <v>0</v>
      </c>
      <c r="J540" s="5"/>
      <c r="K540" s="12"/>
      <c r="L540" s="6"/>
    </row>
    <row r="541" spans="1:12" x14ac:dyDescent="0.3">
      <c r="A541" s="187" t="s">
        <v>1591</v>
      </c>
      <c r="B541" s="188"/>
      <c r="C541" s="188"/>
      <c r="D541" s="188"/>
      <c r="E541" s="189"/>
      <c r="F541" s="179">
        <f>SUM(F527:F540)</f>
        <v>0</v>
      </c>
    </row>
    <row r="542" spans="1:12" ht="18" x14ac:dyDescent="0.3">
      <c r="A542" s="190" t="s">
        <v>1598</v>
      </c>
      <c r="B542" s="191"/>
      <c r="C542" s="191"/>
      <c r="D542" s="191"/>
      <c r="E542" s="192"/>
      <c r="F542" s="180">
        <f>+F541+F525+F503+F481+F236+F135+F110+F54+F14</f>
        <v>0</v>
      </c>
    </row>
  </sheetData>
  <mergeCells count="14">
    <mergeCell ref="B3:D3"/>
    <mergeCell ref="B4:D4"/>
    <mergeCell ref="B5:D5"/>
    <mergeCell ref="B6:D6"/>
    <mergeCell ref="A135:E135"/>
    <mergeCell ref="A110:E110"/>
    <mergeCell ref="A54:E54"/>
    <mergeCell ref="A14:E14"/>
    <mergeCell ref="A236:E236"/>
    <mergeCell ref="A542:E542"/>
    <mergeCell ref="A541:E541"/>
    <mergeCell ref="A525:E525"/>
    <mergeCell ref="A503:E503"/>
    <mergeCell ref="A481:E481"/>
  </mergeCells>
  <printOptions horizontalCentered="1"/>
  <pageMargins left="0.7" right="0.5" top="0.5" bottom="0.5" header="0.3" footer="0.3"/>
  <pageSetup scale="74" fitToHeight="99" orientation="portrait" r:id="rId1"/>
  <headerFooter>
    <oddHeader>&amp;RP.&amp;P/&amp;N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3699-C333-450E-B2C9-74966EC8B66E}">
  <sheetPr codeName="Sheet3">
    <pageSetUpPr fitToPage="1"/>
  </sheetPr>
  <dimension ref="A1:S48"/>
  <sheetViews>
    <sheetView zoomScaleNormal="100" workbookViewId="0">
      <selection activeCell="M12" sqref="M12"/>
    </sheetView>
  </sheetViews>
  <sheetFormatPr baseColWidth="10" defaultColWidth="8.88671875" defaultRowHeight="14.4" x14ac:dyDescent="0.3"/>
  <cols>
    <col min="1" max="1" width="8.88671875" style="2"/>
    <col min="2" max="2" width="70.88671875" style="2" customWidth="1"/>
    <col min="3" max="3" width="8.88671875" style="3"/>
    <col min="4" max="4" width="10.33203125" style="14" bestFit="1" customWidth="1"/>
    <col min="5" max="5" width="17.109375" style="11" bestFit="1" customWidth="1"/>
    <col min="6" max="6" width="16.33203125" style="11" bestFit="1" customWidth="1"/>
    <col min="7" max="10" width="0" style="2" hidden="1" customWidth="1"/>
    <col min="11" max="11" width="12.6640625" style="2" hidden="1" customWidth="1"/>
    <col min="12" max="12" width="0" style="2" hidden="1" customWidth="1"/>
    <col min="13" max="13" width="8.88671875" style="2"/>
    <col min="14" max="14" width="8.88671875" style="145" hidden="1" customWidth="1"/>
    <col min="15" max="15" width="17.33203125" style="145" hidden="1" customWidth="1"/>
    <col min="16" max="16" width="8.88671875" style="145" hidden="1" customWidth="1"/>
    <col min="17" max="17" width="17.33203125" style="145" hidden="1" customWidth="1"/>
    <col min="18" max="18" width="9.21875" style="145" hidden="1" customWidth="1"/>
    <col min="19" max="16384" width="8.88671875" style="2"/>
  </cols>
  <sheetData>
    <row r="1" spans="1:19" x14ac:dyDescent="0.3">
      <c r="A1" s="148"/>
      <c r="B1" s="148"/>
      <c r="C1" s="149"/>
      <c r="D1" s="150"/>
      <c r="E1" s="151"/>
      <c r="F1" s="151"/>
    </row>
    <row r="2" spans="1:19" x14ac:dyDescent="0.3">
      <c r="A2" s="148"/>
      <c r="B2" s="148"/>
      <c r="C2" s="149"/>
      <c r="D2" s="150"/>
      <c r="E2" s="151"/>
      <c r="F2" s="151"/>
    </row>
    <row r="3" spans="1:19" ht="15.6" x14ac:dyDescent="0.3">
      <c r="A3" s="148"/>
      <c r="B3" s="199" t="s">
        <v>6</v>
      </c>
      <c r="C3" s="199"/>
      <c r="D3" s="199"/>
      <c r="E3" s="151"/>
      <c r="F3" s="151"/>
    </row>
    <row r="4" spans="1:19" ht="18" x14ac:dyDescent="0.3">
      <c r="A4" s="161"/>
      <c r="B4" s="196" t="s">
        <v>1584</v>
      </c>
      <c r="C4" s="196"/>
      <c r="D4" s="196"/>
      <c r="E4" s="161"/>
      <c r="F4" s="161"/>
    </row>
    <row r="5" spans="1:19" ht="15.6" x14ac:dyDescent="0.3">
      <c r="A5" s="152"/>
      <c r="B5" s="197" t="s">
        <v>1582</v>
      </c>
      <c r="C5" s="197"/>
      <c r="D5" s="197"/>
      <c r="E5" s="152"/>
      <c r="F5" s="152"/>
    </row>
    <row r="6" spans="1:19" ht="15.6" x14ac:dyDescent="0.3">
      <c r="A6" s="152"/>
      <c r="B6" s="198" t="s">
        <v>1583</v>
      </c>
      <c r="C6" s="198"/>
      <c r="D6" s="198"/>
      <c r="E6" s="152"/>
      <c r="F6" s="152"/>
    </row>
    <row r="7" spans="1:19" ht="15" thickBot="1" x14ac:dyDescent="0.35">
      <c r="A7" s="1"/>
      <c r="B7" s="1"/>
      <c r="C7" s="4"/>
      <c r="D7" s="13"/>
      <c r="E7" s="9"/>
      <c r="F7" s="9"/>
    </row>
    <row r="8" spans="1:19" ht="15.6" thickTop="1" thickBot="1" x14ac:dyDescent="0.35">
      <c r="A8" s="174" t="s">
        <v>3</v>
      </c>
      <c r="B8" s="174" t="s">
        <v>0</v>
      </c>
      <c r="C8" s="174" t="s">
        <v>1</v>
      </c>
      <c r="D8" s="175" t="s">
        <v>2</v>
      </c>
      <c r="E8" s="176" t="s">
        <v>4</v>
      </c>
      <c r="F8" s="176" t="s">
        <v>5</v>
      </c>
    </row>
    <row r="9" spans="1:19" ht="18.600000000000001" thickTop="1" x14ac:dyDescent="0.3">
      <c r="A9" s="181"/>
      <c r="B9" s="181" t="s">
        <v>1450</v>
      </c>
      <c r="C9" s="182"/>
      <c r="D9" s="182"/>
      <c r="E9" s="182"/>
      <c r="F9" s="183"/>
    </row>
    <row r="10" spans="1:19" x14ac:dyDescent="0.3">
      <c r="A10" s="170"/>
      <c r="B10" s="170" t="s">
        <v>1451</v>
      </c>
      <c r="C10" s="172"/>
      <c r="D10" s="173"/>
      <c r="E10" s="165"/>
      <c r="F10" s="165"/>
      <c r="M10" s="3"/>
      <c r="N10" s="159"/>
      <c r="O10" s="160"/>
      <c r="P10" s="159"/>
      <c r="Q10" s="160"/>
      <c r="R10" s="158"/>
      <c r="S10" s="3"/>
    </row>
    <row r="11" spans="1:19" ht="129.6" x14ac:dyDescent="0.3">
      <c r="A11" s="5">
        <f>1+A10</f>
        <v>1</v>
      </c>
      <c r="B11" s="144" t="s">
        <v>1469</v>
      </c>
      <c r="C11" s="5" t="s">
        <v>9</v>
      </c>
      <c r="D11" s="12">
        <f t="shared" ref="D11:D32" si="0">SUM(N11:R11)</f>
        <v>30</v>
      </c>
      <c r="E11" s="10"/>
      <c r="F11" s="164">
        <f t="shared" ref="F11:F45" si="1">ROUND(D11*E11,2)</f>
        <v>0</v>
      </c>
      <c r="N11" s="71">
        <v>30</v>
      </c>
      <c r="O11" s="71">
        <v>0</v>
      </c>
      <c r="P11" s="66">
        <v>0</v>
      </c>
      <c r="Q11" s="66">
        <v>0</v>
      </c>
      <c r="R11" s="66">
        <v>0</v>
      </c>
    </row>
    <row r="12" spans="1:19" ht="144" x14ac:dyDescent="0.3">
      <c r="A12" s="5">
        <f>1+A11</f>
        <v>2</v>
      </c>
      <c r="B12" s="144" t="s">
        <v>1470</v>
      </c>
      <c r="C12" s="5" t="s">
        <v>9</v>
      </c>
      <c r="D12" s="12">
        <f t="shared" si="0"/>
        <v>4</v>
      </c>
      <c r="E12" s="10"/>
      <c r="F12" s="164">
        <f t="shared" si="1"/>
        <v>0</v>
      </c>
      <c r="N12" s="71">
        <v>4</v>
      </c>
      <c r="O12" s="71">
        <v>0</v>
      </c>
      <c r="P12" s="66">
        <v>0</v>
      </c>
      <c r="Q12" s="66">
        <v>0</v>
      </c>
      <c r="R12" s="66">
        <v>0</v>
      </c>
    </row>
    <row r="13" spans="1:19" ht="129.6" x14ac:dyDescent="0.3">
      <c r="A13" s="5">
        <f>1+A12</f>
        <v>3</v>
      </c>
      <c r="B13" s="144" t="s">
        <v>1471</v>
      </c>
      <c r="C13" s="5" t="s">
        <v>9</v>
      </c>
      <c r="D13" s="12">
        <f t="shared" si="0"/>
        <v>6</v>
      </c>
      <c r="E13" s="10"/>
      <c r="F13" s="164">
        <f t="shared" si="1"/>
        <v>0</v>
      </c>
      <c r="N13" s="71">
        <v>6</v>
      </c>
      <c r="O13" s="71">
        <v>0</v>
      </c>
      <c r="P13" s="66">
        <v>0</v>
      </c>
      <c r="Q13" s="66">
        <v>0</v>
      </c>
      <c r="R13" s="66">
        <v>0</v>
      </c>
    </row>
    <row r="14" spans="1:19" ht="129.6" x14ac:dyDescent="0.3">
      <c r="A14" s="5">
        <f t="shared" ref="A14:A17" si="2">1+A13</f>
        <v>4</v>
      </c>
      <c r="B14" s="144" t="s">
        <v>1472</v>
      </c>
      <c r="C14" s="5" t="s">
        <v>9</v>
      </c>
      <c r="D14" s="12">
        <f t="shared" si="0"/>
        <v>15</v>
      </c>
      <c r="E14" s="10"/>
      <c r="F14" s="164">
        <f t="shared" si="1"/>
        <v>0</v>
      </c>
      <c r="N14" s="71">
        <v>0</v>
      </c>
      <c r="O14" s="71">
        <v>0</v>
      </c>
      <c r="P14" s="66">
        <v>13</v>
      </c>
      <c r="Q14" s="66">
        <v>0</v>
      </c>
      <c r="R14" s="66">
        <v>2</v>
      </c>
    </row>
    <row r="15" spans="1:19" ht="144" x14ac:dyDescent="0.3">
      <c r="A15" s="5">
        <f t="shared" si="2"/>
        <v>5</v>
      </c>
      <c r="B15" s="144" t="s">
        <v>1474</v>
      </c>
      <c r="C15" s="5" t="s">
        <v>9</v>
      </c>
      <c r="D15" s="12">
        <f t="shared" si="0"/>
        <v>1</v>
      </c>
      <c r="E15" s="10"/>
      <c r="F15" s="164">
        <f t="shared" si="1"/>
        <v>0</v>
      </c>
      <c r="N15" s="71">
        <v>1</v>
      </c>
      <c r="O15" s="71">
        <v>0</v>
      </c>
      <c r="P15" s="66">
        <v>0</v>
      </c>
      <c r="Q15" s="66">
        <v>0</v>
      </c>
      <c r="R15" s="66">
        <v>0</v>
      </c>
    </row>
    <row r="16" spans="1:19" ht="144" x14ac:dyDescent="0.3">
      <c r="A16" s="5">
        <f t="shared" si="2"/>
        <v>6</v>
      </c>
      <c r="B16" s="144" t="s">
        <v>1473</v>
      </c>
      <c r="C16" s="5" t="s">
        <v>9</v>
      </c>
      <c r="D16" s="12">
        <f t="shared" si="0"/>
        <v>4</v>
      </c>
      <c r="E16" s="10"/>
      <c r="F16" s="164">
        <f t="shared" si="1"/>
        <v>0</v>
      </c>
      <c r="N16" s="71">
        <v>0</v>
      </c>
      <c r="O16" s="71">
        <v>0</v>
      </c>
      <c r="P16" s="66">
        <v>3</v>
      </c>
      <c r="Q16" s="66">
        <v>0</v>
      </c>
      <c r="R16" s="66">
        <v>1</v>
      </c>
    </row>
    <row r="17" spans="1:18" ht="43.2" x14ac:dyDescent="0.3">
      <c r="A17" s="5">
        <f t="shared" si="2"/>
        <v>7</v>
      </c>
      <c r="B17" s="8" t="s">
        <v>1452</v>
      </c>
      <c r="C17" s="5" t="s">
        <v>9</v>
      </c>
      <c r="D17" s="12">
        <f t="shared" si="0"/>
        <v>333</v>
      </c>
      <c r="E17" s="10"/>
      <c r="F17" s="164">
        <f t="shared" si="1"/>
        <v>0</v>
      </c>
      <c r="N17" s="66">
        <f>221-4+4</f>
        <v>221</v>
      </c>
      <c r="O17" s="66">
        <f>19-3</f>
        <v>16</v>
      </c>
      <c r="P17" s="66">
        <v>96</v>
      </c>
      <c r="Q17" s="66">
        <v>0</v>
      </c>
      <c r="R17" s="66">
        <v>0</v>
      </c>
    </row>
    <row r="18" spans="1:18" ht="43.2" x14ac:dyDescent="0.3">
      <c r="A18" s="5">
        <f t="shared" ref="A18:A38" si="3">1+A17</f>
        <v>8</v>
      </c>
      <c r="B18" s="8" t="s">
        <v>1453</v>
      </c>
      <c r="C18" s="5" t="s">
        <v>9</v>
      </c>
      <c r="D18" s="12">
        <f t="shared" si="0"/>
        <v>61</v>
      </c>
      <c r="E18" s="10"/>
      <c r="F18" s="164">
        <f t="shared" si="1"/>
        <v>0</v>
      </c>
      <c r="N18" s="66">
        <v>61</v>
      </c>
      <c r="O18" s="66">
        <v>0</v>
      </c>
      <c r="P18" s="66">
        <v>0</v>
      </c>
      <c r="Q18" s="66">
        <v>0</v>
      </c>
      <c r="R18" s="66">
        <v>0</v>
      </c>
    </row>
    <row r="19" spans="1:18" ht="43.2" x14ac:dyDescent="0.3">
      <c r="A19" s="5">
        <f t="shared" si="3"/>
        <v>9</v>
      </c>
      <c r="B19" s="8" t="s">
        <v>1454</v>
      </c>
      <c r="C19" s="5" t="s">
        <v>9</v>
      </c>
      <c r="D19" s="12">
        <f t="shared" si="0"/>
        <v>217</v>
      </c>
      <c r="E19" s="10"/>
      <c r="F19" s="164">
        <f t="shared" si="1"/>
        <v>0</v>
      </c>
      <c r="N19" s="66">
        <v>48</v>
      </c>
      <c r="O19" s="66">
        <v>0</v>
      </c>
      <c r="P19" s="66">
        <v>96</v>
      </c>
      <c r="Q19" s="66">
        <v>0</v>
      </c>
      <c r="R19" s="66">
        <f>76-3</f>
        <v>73</v>
      </c>
    </row>
    <row r="20" spans="1:18" ht="43.2" x14ac:dyDescent="0.3">
      <c r="A20" s="5">
        <f t="shared" si="3"/>
        <v>10</v>
      </c>
      <c r="B20" s="8" t="s">
        <v>1455</v>
      </c>
      <c r="C20" s="5" t="s">
        <v>9</v>
      </c>
      <c r="D20" s="12">
        <f t="shared" si="0"/>
        <v>276</v>
      </c>
      <c r="E20" s="10"/>
      <c r="F20" s="164">
        <f t="shared" si="1"/>
        <v>0</v>
      </c>
      <c r="N20" s="66">
        <v>128</v>
      </c>
      <c r="O20" s="66">
        <v>0</v>
      </c>
      <c r="P20" s="66">
        <v>148</v>
      </c>
      <c r="Q20" s="66">
        <v>0</v>
      </c>
      <c r="R20" s="66">
        <v>0</v>
      </c>
    </row>
    <row r="21" spans="1:18" ht="43.2" x14ac:dyDescent="0.3">
      <c r="A21" s="5">
        <f t="shared" si="3"/>
        <v>11</v>
      </c>
      <c r="B21" s="8" t="s">
        <v>1477</v>
      </c>
      <c r="C21" s="5" t="s">
        <v>9</v>
      </c>
      <c r="D21" s="12">
        <f t="shared" si="0"/>
        <v>165</v>
      </c>
      <c r="E21" s="10"/>
      <c r="F21" s="164">
        <f t="shared" si="1"/>
        <v>0</v>
      </c>
      <c r="N21" s="66">
        <f>118-20</f>
        <v>98</v>
      </c>
      <c r="O21" s="66">
        <v>7</v>
      </c>
      <c r="P21" s="66">
        <v>13</v>
      </c>
      <c r="Q21" s="66">
        <v>0</v>
      </c>
      <c r="R21" s="66">
        <v>47</v>
      </c>
    </row>
    <row r="22" spans="1:18" ht="28.8" x14ac:dyDescent="0.3">
      <c r="A22" s="5">
        <f t="shared" si="3"/>
        <v>12</v>
      </c>
      <c r="B22" s="8" t="s">
        <v>1456</v>
      </c>
      <c r="C22" s="5" t="s">
        <v>9</v>
      </c>
      <c r="D22" s="12">
        <f t="shared" si="0"/>
        <v>25</v>
      </c>
      <c r="E22" s="10"/>
      <c r="F22" s="164">
        <f t="shared" si="1"/>
        <v>0</v>
      </c>
      <c r="N22" s="66">
        <v>10</v>
      </c>
      <c r="O22" s="66">
        <v>12</v>
      </c>
      <c r="P22" s="66">
        <v>3</v>
      </c>
      <c r="Q22" s="66">
        <v>0</v>
      </c>
      <c r="R22" s="66">
        <v>0</v>
      </c>
    </row>
    <row r="23" spans="1:18" ht="72" x14ac:dyDescent="0.3">
      <c r="A23" s="5">
        <f t="shared" si="3"/>
        <v>13</v>
      </c>
      <c r="B23" s="8" t="s">
        <v>1457</v>
      </c>
      <c r="C23" s="5" t="s">
        <v>9</v>
      </c>
      <c r="D23" s="12">
        <f t="shared" si="0"/>
        <v>26</v>
      </c>
      <c r="E23" s="10"/>
      <c r="F23" s="164">
        <f t="shared" si="1"/>
        <v>0</v>
      </c>
      <c r="N23" s="66">
        <v>9</v>
      </c>
      <c r="O23" s="66">
        <v>0</v>
      </c>
      <c r="P23" s="66">
        <v>11</v>
      </c>
      <c r="Q23" s="66">
        <v>0</v>
      </c>
      <c r="R23" s="66">
        <v>6</v>
      </c>
    </row>
    <row r="24" spans="1:18" ht="57.6" x14ac:dyDescent="0.3">
      <c r="A24" s="5">
        <f t="shared" si="3"/>
        <v>14</v>
      </c>
      <c r="B24" s="8" t="s">
        <v>1458</v>
      </c>
      <c r="C24" s="5" t="s">
        <v>9</v>
      </c>
      <c r="D24" s="12">
        <f t="shared" si="0"/>
        <v>158</v>
      </c>
      <c r="E24" s="10"/>
      <c r="F24" s="164">
        <f t="shared" si="1"/>
        <v>0</v>
      </c>
      <c r="N24" s="66">
        <v>72</v>
      </c>
      <c r="O24" s="66">
        <v>8</v>
      </c>
      <c r="P24" s="66">
        <v>71</v>
      </c>
      <c r="Q24" s="66">
        <v>3</v>
      </c>
      <c r="R24" s="66">
        <v>4</v>
      </c>
    </row>
    <row r="25" spans="1:18" ht="57.6" x14ac:dyDescent="0.3">
      <c r="A25" s="5">
        <f t="shared" si="3"/>
        <v>15</v>
      </c>
      <c r="B25" s="8" t="s">
        <v>1481</v>
      </c>
      <c r="C25" s="5" t="s">
        <v>9</v>
      </c>
      <c r="D25" s="12">
        <f t="shared" si="0"/>
        <v>44</v>
      </c>
      <c r="E25" s="10"/>
      <c r="F25" s="164">
        <f t="shared" si="1"/>
        <v>0</v>
      </c>
      <c r="N25" s="66">
        <v>25</v>
      </c>
      <c r="O25" s="66">
        <v>1</v>
      </c>
      <c r="P25" s="66">
        <v>13</v>
      </c>
      <c r="Q25" s="66">
        <v>0</v>
      </c>
      <c r="R25" s="66">
        <v>5</v>
      </c>
    </row>
    <row r="26" spans="1:18" ht="28.8" x14ac:dyDescent="0.3">
      <c r="A26" s="5">
        <f t="shared" si="3"/>
        <v>16</v>
      </c>
      <c r="B26" s="8" t="s">
        <v>1459</v>
      </c>
      <c r="C26" s="5" t="s">
        <v>9</v>
      </c>
      <c r="D26" s="12">
        <f t="shared" si="0"/>
        <v>29</v>
      </c>
      <c r="E26" s="10"/>
      <c r="F26" s="164">
        <f t="shared" si="1"/>
        <v>0</v>
      </c>
      <c r="N26" s="66">
        <v>12</v>
      </c>
      <c r="O26" s="66">
        <v>7</v>
      </c>
      <c r="P26" s="66">
        <v>8</v>
      </c>
      <c r="Q26" s="66">
        <v>0</v>
      </c>
      <c r="R26" s="66">
        <v>2</v>
      </c>
    </row>
    <row r="27" spans="1:18" ht="57.6" x14ac:dyDescent="0.3">
      <c r="A27" s="5">
        <f t="shared" si="3"/>
        <v>17</v>
      </c>
      <c r="B27" s="8" t="s">
        <v>1460</v>
      </c>
      <c r="C27" s="5" t="s">
        <v>9</v>
      </c>
      <c r="D27" s="12">
        <f t="shared" si="0"/>
        <v>175</v>
      </c>
      <c r="E27" s="10"/>
      <c r="F27" s="164">
        <f t="shared" si="1"/>
        <v>0</v>
      </c>
      <c r="N27" s="66">
        <v>118</v>
      </c>
      <c r="O27" s="66">
        <v>26</v>
      </c>
      <c r="P27" s="66">
        <v>0</v>
      </c>
      <c r="Q27" s="66">
        <v>20</v>
      </c>
      <c r="R27" s="66">
        <v>11</v>
      </c>
    </row>
    <row r="28" spans="1:18" ht="57.6" x14ac:dyDescent="0.3">
      <c r="A28" s="5">
        <f>1+A26</f>
        <v>17</v>
      </c>
      <c r="B28" s="8" t="s">
        <v>1475</v>
      </c>
      <c r="C28" s="5" t="s">
        <v>9</v>
      </c>
      <c r="D28" s="12">
        <f t="shared" si="0"/>
        <v>24</v>
      </c>
      <c r="E28" s="10"/>
      <c r="F28" s="164">
        <f t="shared" si="1"/>
        <v>0</v>
      </c>
      <c r="N28" s="71">
        <v>15</v>
      </c>
      <c r="O28" s="71">
        <v>2</v>
      </c>
      <c r="P28" s="66">
        <v>7</v>
      </c>
      <c r="Q28" s="66">
        <v>0</v>
      </c>
      <c r="R28" s="66">
        <v>0</v>
      </c>
    </row>
    <row r="29" spans="1:18" ht="72" x14ac:dyDescent="0.3">
      <c r="A29" s="5">
        <f>1+A27</f>
        <v>18</v>
      </c>
      <c r="B29" s="8" t="s">
        <v>1480</v>
      </c>
      <c r="C29" s="5" t="s">
        <v>42</v>
      </c>
      <c r="D29" s="12">
        <f t="shared" si="0"/>
        <v>86</v>
      </c>
      <c r="E29" s="10"/>
      <c r="F29" s="164">
        <f t="shared" si="1"/>
        <v>0</v>
      </c>
      <c r="N29" s="71">
        <v>38</v>
      </c>
      <c r="O29" s="71">
        <v>7</v>
      </c>
      <c r="P29" s="66">
        <v>41</v>
      </c>
      <c r="Q29" s="66">
        <v>0</v>
      </c>
      <c r="R29" s="66">
        <v>0</v>
      </c>
    </row>
    <row r="30" spans="1:18" ht="72" x14ac:dyDescent="0.3">
      <c r="A30" s="5">
        <f t="shared" si="3"/>
        <v>19</v>
      </c>
      <c r="B30" s="8" t="s">
        <v>1461</v>
      </c>
      <c r="C30" s="5" t="s">
        <v>9</v>
      </c>
      <c r="D30" s="12">
        <f t="shared" si="0"/>
        <v>1134</v>
      </c>
      <c r="E30" s="10"/>
      <c r="F30" s="164">
        <f t="shared" si="1"/>
        <v>0</v>
      </c>
      <c r="N30" s="66">
        <f>8*5+37*5+2*3+13*5+2+8+23+40+4+8+16</f>
        <v>397</v>
      </c>
      <c r="O30" s="66">
        <v>0</v>
      </c>
      <c r="P30" s="66">
        <f>20+14+40+24+48+20+20+18+12+120+12+42+24+30+14+28+7+8+10+5+30</f>
        <v>546</v>
      </c>
      <c r="Q30" s="66">
        <v>0</v>
      </c>
      <c r="R30" s="66">
        <f>18*5+13*4+16+33</f>
        <v>191</v>
      </c>
    </row>
    <row r="31" spans="1:18" ht="43.2" x14ac:dyDescent="0.3">
      <c r="A31" s="5">
        <f t="shared" si="3"/>
        <v>20</v>
      </c>
      <c r="B31" s="8" t="s">
        <v>1462</v>
      </c>
      <c r="C31" s="5" t="s">
        <v>9</v>
      </c>
      <c r="D31" s="12">
        <f t="shared" si="0"/>
        <v>4</v>
      </c>
      <c r="E31" s="10"/>
      <c r="F31" s="164">
        <f t="shared" si="1"/>
        <v>0</v>
      </c>
      <c r="N31" s="66">
        <v>0</v>
      </c>
      <c r="O31" s="66">
        <v>0</v>
      </c>
      <c r="P31" s="66">
        <v>0</v>
      </c>
      <c r="Q31" s="66">
        <v>1</v>
      </c>
      <c r="R31" s="66">
        <v>3</v>
      </c>
    </row>
    <row r="32" spans="1:18" ht="57.6" x14ac:dyDescent="0.3">
      <c r="A32" s="5">
        <f t="shared" si="3"/>
        <v>21</v>
      </c>
      <c r="B32" s="147" t="s">
        <v>1483</v>
      </c>
      <c r="C32" s="5" t="s">
        <v>9</v>
      </c>
      <c r="D32" s="12">
        <f t="shared" si="0"/>
        <v>24</v>
      </c>
      <c r="E32" s="10"/>
      <c r="F32" s="164">
        <f t="shared" si="1"/>
        <v>0</v>
      </c>
      <c r="N32" s="66">
        <v>0</v>
      </c>
      <c r="O32" s="66">
        <v>0</v>
      </c>
      <c r="P32" s="66">
        <v>24</v>
      </c>
      <c r="Q32" s="66">
        <v>0</v>
      </c>
      <c r="R32" s="66">
        <v>0</v>
      </c>
    </row>
    <row r="33" spans="1:18" ht="142.80000000000001" customHeight="1" x14ac:dyDescent="0.3">
      <c r="A33" s="5"/>
      <c r="B33" s="8"/>
      <c r="C33" s="5"/>
      <c r="D33" s="12"/>
      <c r="E33" s="10"/>
      <c r="F33" s="164"/>
      <c r="N33" s="66"/>
      <c r="O33" s="66"/>
      <c r="P33" s="66"/>
      <c r="Q33" s="66"/>
      <c r="R33" s="66"/>
    </row>
    <row r="34" spans="1:18" ht="86.4" x14ac:dyDescent="0.3">
      <c r="A34" s="5">
        <f>1+A32</f>
        <v>22</v>
      </c>
      <c r="B34" s="147" t="s">
        <v>1482</v>
      </c>
      <c r="C34" s="5" t="s">
        <v>9</v>
      </c>
      <c r="D34" s="12">
        <f>SUM(N34:R34)</f>
        <v>6</v>
      </c>
      <c r="E34" s="10"/>
      <c r="F34" s="164">
        <f t="shared" si="1"/>
        <v>0</v>
      </c>
      <c r="N34" s="66">
        <v>0</v>
      </c>
      <c r="O34" s="66">
        <v>0</v>
      </c>
      <c r="P34" s="66">
        <v>6</v>
      </c>
      <c r="Q34" s="66">
        <v>0</v>
      </c>
      <c r="R34" s="66">
        <v>0</v>
      </c>
    </row>
    <row r="35" spans="1:18" ht="146.4" customHeight="1" x14ac:dyDescent="0.3">
      <c r="A35" s="5"/>
      <c r="B35" s="146"/>
      <c r="C35" s="5"/>
      <c r="D35" s="12"/>
      <c r="E35" s="10"/>
      <c r="F35" s="164"/>
      <c r="N35" s="66"/>
      <c r="O35" s="66"/>
      <c r="P35" s="66"/>
      <c r="Q35" s="66"/>
      <c r="R35" s="66"/>
    </row>
    <row r="36" spans="1:18" ht="28.8" x14ac:dyDescent="0.3">
      <c r="A36" s="5">
        <f>1+A34</f>
        <v>23</v>
      </c>
      <c r="B36" s="8" t="s">
        <v>1478</v>
      </c>
      <c r="C36" s="5" t="s">
        <v>9</v>
      </c>
      <c r="D36" s="12">
        <f>SUM(N36:R36)</f>
        <v>42</v>
      </c>
      <c r="E36" s="10"/>
      <c r="F36" s="164">
        <f t="shared" si="1"/>
        <v>0</v>
      </c>
      <c r="N36" s="66">
        <v>0</v>
      </c>
      <c r="O36" s="66">
        <v>0</v>
      </c>
      <c r="P36" s="66">
        <v>42</v>
      </c>
      <c r="Q36" s="66">
        <v>0</v>
      </c>
      <c r="R36" s="66">
        <v>0</v>
      </c>
    </row>
    <row r="37" spans="1:18" ht="144" x14ac:dyDescent="0.3">
      <c r="A37" s="5">
        <f t="shared" si="3"/>
        <v>24</v>
      </c>
      <c r="B37" s="8" t="s">
        <v>1479</v>
      </c>
      <c r="C37" s="5" t="s">
        <v>42</v>
      </c>
      <c r="D37" s="12">
        <f>SUM(N37:R37)</f>
        <v>667</v>
      </c>
      <c r="E37" s="10"/>
      <c r="F37" s="164">
        <f t="shared" si="1"/>
        <v>0</v>
      </c>
      <c r="N37" s="66">
        <v>0</v>
      </c>
      <c r="O37" s="66">
        <v>0</v>
      </c>
      <c r="P37" s="66">
        <v>667</v>
      </c>
      <c r="Q37" s="66">
        <v>0</v>
      </c>
      <c r="R37" s="66">
        <v>0</v>
      </c>
    </row>
    <row r="38" spans="1:18" ht="57.6" x14ac:dyDescent="0.3">
      <c r="A38" s="5">
        <f t="shared" si="3"/>
        <v>25</v>
      </c>
      <c r="B38" s="8" t="s">
        <v>1486</v>
      </c>
      <c r="C38" s="5" t="s">
        <v>42</v>
      </c>
      <c r="D38" s="12">
        <v>4</v>
      </c>
      <c r="E38" s="10"/>
      <c r="F38" s="164">
        <f t="shared" si="1"/>
        <v>0</v>
      </c>
      <c r="N38" s="66"/>
      <c r="O38" s="66"/>
      <c r="P38" s="66"/>
      <c r="Q38" s="66"/>
      <c r="R38" s="66">
        <v>4</v>
      </c>
    </row>
    <row r="39" spans="1:18" x14ac:dyDescent="0.3">
      <c r="A39" s="187" t="s">
        <v>1601</v>
      </c>
      <c r="B39" s="188"/>
      <c r="C39" s="188"/>
      <c r="D39" s="188"/>
      <c r="E39" s="189"/>
      <c r="F39" s="179">
        <f>SUM(F11:F38)</f>
        <v>0</v>
      </c>
      <c r="N39" s="66"/>
      <c r="O39" s="66"/>
      <c r="P39" s="66"/>
      <c r="Q39" s="66"/>
      <c r="R39" s="66"/>
    </row>
    <row r="40" spans="1:18" x14ac:dyDescent="0.3">
      <c r="A40" s="166"/>
      <c r="B40" s="170" t="s">
        <v>1463</v>
      </c>
      <c r="C40" s="166"/>
      <c r="D40" s="168"/>
      <c r="E40" s="169"/>
      <c r="F40" s="177"/>
      <c r="N40" s="66"/>
      <c r="O40" s="66"/>
      <c r="P40" s="66"/>
      <c r="Q40" s="66"/>
      <c r="R40" s="66"/>
    </row>
    <row r="41" spans="1:18" ht="57.6" x14ac:dyDescent="0.3">
      <c r="A41" s="5">
        <f>1+A37</f>
        <v>25</v>
      </c>
      <c r="B41" s="8" t="s">
        <v>1464</v>
      </c>
      <c r="C41" s="5" t="s">
        <v>9</v>
      </c>
      <c r="D41" s="12">
        <f t="shared" ref="D41:D46" si="4">SUM(N41:R41)</f>
        <v>68</v>
      </c>
      <c r="E41" s="10"/>
      <c r="F41" s="164">
        <f t="shared" si="1"/>
        <v>0</v>
      </c>
      <c r="N41" s="66">
        <v>33</v>
      </c>
      <c r="O41" s="66">
        <v>8</v>
      </c>
      <c r="P41" s="66">
        <v>18</v>
      </c>
      <c r="Q41" s="66">
        <v>1</v>
      </c>
      <c r="R41" s="66">
        <v>8</v>
      </c>
    </row>
    <row r="42" spans="1:18" ht="57.6" x14ac:dyDescent="0.3">
      <c r="A42" s="5">
        <f>1+A41</f>
        <v>26</v>
      </c>
      <c r="B42" s="8" t="s">
        <v>1465</v>
      </c>
      <c r="C42" s="5" t="s">
        <v>9</v>
      </c>
      <c r="D42" s="12">
        <f t="shared" si="4"/>
        <v>10</v>
      </c>
      <c r="E42" s="10"/>
      <c r="F42" s="164">
        <f t="shared" si="1"/>
        <v>0</v>
      </c>
      <c r="N42" s="66">
        <v>4</v>
      </c>
      <c r="O42" s="66">
        <v>2</v>
      </c>
      <c r="P42" s="66">
        <v>3</v>
      </c>
      <c r="Q42" s="66">
        <v>0</v>
      </c>
      <c r="R42" s="66">
        <v>1</v>
      </c>
    </row>
    <row r="43" spans="1:18" ht="57.6" x14ac:dyDescent="0.3">
      <c r="A43" s="5">
        <f>1+A42</f>
        <v>27</v>
      </c>
      <c r="B43" s="8" t="s">
        <v>1466</v>
      </c>
      <c r="C43" s="5" t="s">
        <v>9</v>
      </c>
      <c r="D43" s="12">
        <f t="shared" si="4"/>
        <v>1</v>
      </c>
      <c r="E43" s="10"/>
      <c r="F43" s="164">
        <f t="shared" si="1"/>
        <v>0</v>
      </c>
      <c r="N43" s="66">
        <v>0</v>
      </c>
      <c r="O43" s="66">
        <v>0</v>
      </c>
      <c r="P43" s="66">
        <v>0</v>
      </c>
      <c r="Q43" s="66">
        <v>1</v>
      </c>
      <c r="R43" s="66">
        <v>0</v>
      </c>
    </row>
    <row r="44" spans="1:18" ht="57.6" x14ac:dyDescent="0.3">
      <c r="A44" s="5">
        <f t="shared" ref="A44:A46" si="5">1+A43</f>
        <v>28</v>
      </c>
      <c r="B44" s="8" t="s">
        <v>1467</v>
      </c>
      <c r="C44" s="5" t="s">
        <v>9</v>
      </c>
      <c r="D44" s="12">
        <f t="shared" si="4"/>
        <v>12</v>
      </c>
      <c r="E44" s="10"/>
      <c r="F44" s="164">
        <f t="shared" si="1"/>
        <v>0</v>
      </c>
      <c r="N44" s="66">
        <v>4</v>
      </c>
      <c r="O44" s="66">
        <v>3</v>
      </c>
      <c r="P44" s="66">
        <v>2</v>
      </c>
      <c r="Q44" s="66">
        <v>1</v>
      </c>
      <c r="R44" s="66">
        <v>2</v>
      </c>
    </row>
    <row r="45" spans="1:18" ht="57.6" x14ac:dyDescent="0.3">
      <c r="A45" s="5">
        <f t="shared" si="5"/>
        <v>29</v>
      </c>
      <c r="B45" s="8" t="s">
        <v>1468</v>
      </c>
      <c r="C45" s="5" t="s">
        <v>9</v>
      </c>
      <c r="D45" s="12">
        <f t="shared" si="4"/>
        <v>12</v>
      </c>
      <c r="E45" s="10"/>
      <c r="F45" s="164">
        <f t="shared" si="1"/>
        <v>0</v>
      </c>
      <c r="N45" s="66">
        <v>11</v>
      </c>
      <c r="O45" s="66">
        <v>0</v>
      </c>
      <c r="P45" s="66">
        <v>1</v>
      </c>
      <c r="Q45" s="66">
        <v>0</v>
      </c>
      <c r="R45" s="66">
        <v>0</v>
      </c>
    </row>
    <row r="46" spans="1:18" ht="72" x14ac:dyDescent="0.3">
      <c r="A46" s="5">
        <f t="shared" si="5"/>
        <v>30</v>
      </c>
      <c r="B46" s="8" t="s">
        <v>1476</v>
      </c>
      <c r="C46" s="5" t="s">
        <v>9</v>
      </c>
      <c r="D46" s="12">
        <f t="shared" si="4"/>
        <v>18</v>
      </c>
      <c r="E46" s="10"/>
      <c r="F46" s="164">
        <f t="shared" ref="F46" si="6">ROUND(D46*E46,2)</f>
        <v>0</v>
      </c>
      <c r="N46" s="66">
        <v>10</v>
      </c>
      <c r="O46" s="66">
        <v>2</v>
      </c>
      <c r="P46" s="66">
        <v>6</v>
      </c>
      <c r="Q46" s="66">
        <v>0</v>
      </c>
      <c r="R46" s="66">
        <v>0</v>
      </c>
    </row>
    <row r="47" spans="1:18" x14ac:dyDescent="0.3">
      <c r="A47" s="187" t="s">
        <v>1600</v>
      </c>
      <c r="B47" s="188"/>
      <c r="C47" s="188"/>
      <c r="D47" s="188"/>
      <c r="E47" s="189"/>
      <c r="F47" s="179">
        <f>SUM(F41:F46)</f>
        <v>0</v>
      </c>
    </row>
    <row r="48" spans="1:18" ht="18" x14ac:dyDescent="0.3">
      <c r="A48" s="190" t="s">
        <v>1599</v>
      </c>
      <c r="B48" s="191"/>
      <c r="C48" s="191"/>
      <c r="D48" s="191"/>
      <c r="E48" s="192"/>
      <c r="F48" s="180">
        <f>+F39+F47</f>
        <v>0</v>
      </c>
    </row>
  </sheetData>
  <mergeCells count="7">
    <mergeCell ref="A48:E48"/>
    <mergeCell ref="A47:E47"/>
    <mergeCell ref="A39:E39"/>
    <mergeCell ref="B3:D3"/>
    <mergeCell ref="B4:D4"/>
    <mergeCell ref="B5:D5"/>
    <mergeCell ref="B6:D6"/>
  </mergeCells>
  <printOptions horizontalCentered="1"/>
  <pageMargins left="0.7" right="0.5" top="0.5" bottom="0.5" header="0.3" footer="0.3"/>
  <pageSetup scale="74" fitToHeight="99" orientation="portrait" r:id="rId1"/>
  <headerFooter>
    <oddHeader>&amp;RP.&amp;P/&amp;N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CF546-21A3-4244-9819-124875148F93}">
  <sheetPr codeName="Sheet4">
    <pageSetUpPr fitToPage="1"/>
  </sheetPr>
  <dimension ref="A1:F23"/>
  <sheetViews>
    <sheetView zoomScaleNormal="100" workbookViewId="0">
      <selection activeCell="B11" sqref="B11"/>
    </sheetView>
  </sheetViews>
  <sheetFormatPr baseColWidth="10" defaultColWidth="8.88671875" defaultRowHeight="14.4" x14ac:dyDescent="0.3"/>
  <cols>
    <col min="1" max="1" width="8.88671875" style="2"/>
    <col min="2" max="2" width="70.88671875" style="2" customWidth="1"/>
    <col min="3" max="3" width="8.88671875" style="3"/>
    <col min="4" max="4" width="10.33203125" style="14" bestFit="1" customWidth="1"/>
    <col min="5" max="5" width="17.109375" style="11" bestFit="1" customWidth="1"/>
    <col min="6" max="6" width="16.33203125" style="11" bestFit="1" customWidth="1"/>
    <col min="7" max="16384" width="8.88671875" style="2"/>
  </cols>
  <sheetData>
    <row r="1" spans="1:6" x14ac:dyDescent="0.3">
      <c r="A1" s="148"/>
      <c r="B1" s="148"/>
      <c r="C1" s="149"/>
      <c r="D1" s="150"/>
      <c r="E1" s="151"/>
      <c r="F1" s="151"/>
    </row>
    <row r="2" spans="1:6" x14ac:dyDescent="0.3">
      <c r="A2" s="148"/>
      <c r="B2" s="148"/>
      <c r="C2" s="149"/>
      <c r="D2" s="150"/>
      <c r="E2" s="151"/>
      <c r="F2" s="151"/>
    </row>
    <row r="3" spans="1:6" ht="15.6" x14ac:dyDescent="0.3">
      <c r="A3" s="148"/>
      <c r="B3" s="199" t="s">
        <v>6</v>
      </c>
      <c r="C3" s="199"/>
      <c r="D3" s="199"/>
      <c r="E3" s="151"/>
      <c r="F3" s="151"/>
    </row>
    <row r="4" spans="1:6" ht="18" x14ac:dyDescent="0.3">
      <c r="A4" s="161"/>
      <c r="B4" s="196" t="s">
        <v>1584</v>
      </c>
      <c r="C4" s="196"/>
      <c r="D4" s="196"/>
      <c r="E4" s="161"/>
      <c r="F4" s="161"/>
    </row>
    <row r="5" spans="1:6" ht="15.6" x14ac:dyDescent="0.3">
      <c r="A5" s="152"/>
      <c r="B5" s="197" t="s">
        <v>1582</v>
      </c>
      <c r="C5" s="197"/>
      <c r="D5" s="197"/>
      <c r="E5" s="152"/>
      <c r="F5" s="152"/>
    </row>
    <row r="6" spans="1:6" ht="15.6" x14ac:dyDescent="0.3">
      <c r="A6" s="152"/>
      <c r="B6" s="198" t="s">
        <v>1583</v>
      </c>
      <c r="C6" s="198"/>
      <c r="D6" s="198"/>
      <c r="E6" s="152"/>
      <c r="F6" s="152"/>
    </row>
    <row r="7" spans="1:6" ht="15" thickBot="1" x14ac:dyDescent="0.35">
      <c r="A7" s="1"/>
      <c r="B7" s="1"/>
      <c r="C7" s="4"/>
      <c r="D7" s="13"/>
      <c r="E7" s="9"/>
      <c r="F7" s="9"/>
    </row>
    <row r="8" spans="1:6" ht="15.6" thickTop="1" thickBot="1" x14ac:dyDescent="0.35">
      <c r="A8" s="174" t="s">
        <v>3</v>
      </c>
      <c r="B8" s="174" t="s">
        <v>0</v>
      </c>
      <c r="C8" s="174" t="s">
        <v>1</v>
      </c>
      <c r="D8" s="175" t="s">
        <v>2</v>
      </c>
      <c r="E8" s="176" t="s">
        <v>4</v>
      </c>
      <c r="F8" s="176" t="s">
        <v>5</v>
      </c>
    </row>
    <row r="9" spans="1:6" ht="18.600000000000001" thickTop="1" x14ac:dyDescent="0.3">
      <c r="A9" s="181"/>
      <c r="B9" s="181" t="s">
        <v>1484</v>
      </c>
      <c r="C9" s="182"/>
      <c r="D9" s="182"/>
      <c r="E9" s="182"/>
      <c r="F9" s="183"/>
    </row>
    <row r="10" spans="1:6" x14ac:dyDescent="0.3">
      <c r="A10" s="170"/>
      <c r="B10" s="170" t="s">
        <v>1602</v>
      </c>
      <c r="C10" s="172"/>
      <c r="D10" s="173"/>
      <c r="E10" s="165"/>
      <c r="F10" s="165"/>
    </row>
    <row r="11" spans="1:6" ht="43.2" x14ac:dyDescent="0.3">
      <c r="A11" s="5">
        <f>1+A10</f>
        <v>1</v>
      </c>
      <c r="B11" s="8" t="s">
        <v>1498</v>
      </c>
      <c r="C11" s="5" t="s">
        <v>9</v>
      </c>
      <c r="D11" s="5">
        <v>275</v>
      </c>
      <c r="E11" s="10"/>
      <c r="F11" s="164">
        <f>ROUND(D11*E11,2)</f>
        <v>0</v>
      </c>
    </row>
    <row r="12" spans="1:6" ht="57.6" x14ac:dyDescent="0.3">
      <c r="A12" s="5">
        <f t="shared" ref="A12:A22" si="0">1+A11</f>
        <v>2</v>
      </c>
      <c r="B12" s="8" t="s">
        <v>1499</v>
      </c>
      <c r="C12" s="5" t="s">
        <v>9</v>
      </c>
      <c r="D12" s="5">
        <v>4</v>
      </c>
      <c r="E12" s="10"/>
      <c r="F12" s="164">
        <f t="shared" ref="F12:F22" si="1">ROUND(D12*E12,2)</f>
        <v>0</v>
      </c>
    </row>
    <row r="13" spans="1:6" ht="43.2" x14ac:dyDescent="0.3">
      <c r="A13" s="5">
        <f t="shared" si="0"/>
        <v>3</v>
      </c>
      <c r="B13" s="8" t="s">
        <v>1500</v>
      </c>
      <c r="C13" s="5" t="s">
        <v>9</v>
      </c>
      <c r="D13" s="5">
        <v>149</v>
      </c>
      <c r="E13" s="10"/>
      <c r="F13" s="164">
        <f t="shared" si="1"/>
        <v>0</v>
      </c>
    </row>
    <row r="14" spans="1:6" ht="57.6" x14ac:dyDescent="0.3">
      <c r="A14" s="5">
        <f t="shared" si="0"/>
        <v>4</v>
      </c>
      <c r="B14" s="8" t="s">
        <v>1501</v>
      </c>
      <c r="C14" s="5" t="s">
        <v>9</v>
      </c>
      <c r="D14" s="5">
        <v>10</v>
      </c>
      <c r="E14" s="10"/>
      <c r="F14" s="164">
        <f t="shared" si="1"/>
        <v>0</v>
      </c>
    </row>
    <row r="15" spans="1:6" ht="43.2" x14ac:dyDescent="0.3">
      <c r="A15" s="5">
        <f t="shared" si="0"/>
        <v>5</v>
      </c>
      <c r="B15" s="8" t="s">
        <v>1497</v>
      </c>
      <c r="C15" s="5" t="s">
        <v>9</v>
      </c>
      <c r="D15" s="5">
        <v>132</v>
      </c>
      <c r="E15" s="10"/>
      <c r="F15" s="164">
        <f t="shared" si="1"/>
        <v>0</v>
      </c>
    </row>
    <row r="16" spans="1:6" ht="28.8" x14ac:dyDescent="0.3">
      <c r="A16" s="5">
        <f t="shared" si="0"/>
        <v>6</v>
      </c>
      <c r="B16" s="8" t="s">
        <v>1495</v>
      </c>
      <c r="C16" s="5" t="s">
        <v>9</v>
      </c>
      <c r="D16" s="5">
        <v>17</v>
      </c>
      <c r="E16" s="10"/>
      <c r="F16" s="164">
        <f t="shared" si="1"/>
        <v>0</v>
      </c>
    </row>
    <row r="17" spans="1:6" ht="28.8" x14ac:dyDescent="0.3">
      <c r="A17" s="5">
        <f t="shared" si="0"/>
        <v>7</v>
      </c>
      <c r="B17" s="8" t="s">
        <v>1496</v>
      </c>
      <c r="C17" s="5" t="s">
        <v>9</v>
      </c>
      <c r="D17" s="5">
        <v>11</v>
      </c>
      <c r="E17" s="10"/>
      <c r="F17" s="164">
        <f t="shared" si="1"/>
        <v>0</v>
      </c>
    </row>
    <row r="18" spans="1:6" ht="43.2" x14ac:dyDescent="0.3">
      <c r="A18" s="5">
        <f t="shared" si="0"/>
        <v>8</v>
      </c>
      <c r="B18" s="8" t="s">
        <v>1491</v>
      </c>
      <c r="C18" s="5" t="s">
        <v>9</v>
      </c>
      <c r="D18" s="5">
        <v>5</v>
      </c>
      <c r="E18" s="10"/>
      <c r="F18" s="164">
        <f t="shared" si="1"/>
        <v>0</v>
      </c>
    </row>
    <row r="19" spans="1:6" ht="43.2" x14ac:dyDescent="0.3">
      <c r="A19" s="5">
        <f t="shared" si="0"/>
        <v>9</v>
      </c>
      <c r="B19" s="8" t="s">
        <v>1492</v>
      </c>
      <c r="C19" s="5" t="s">
        <v>9</v>
      </c>
      <c r="D19" s="5">
        <v>8</v>
      </c>
      <c r="E19" s="10"/>
      <c r="F19" s="164">
        <f t="shared" si="1"/>
        <v>0</v>
      </c>
    </row>
    <row r="20" spans="1:6" ht="115.2" x14ac:dyDescent="0.3">
      <c r="A20" s="5">
        <f t="shared" si="0"/>
        <v>10</v>
      </c>
      <c r="B20" s="8" t="s">
        <v>1493</v>
      </c>
      <c r="C20" s="5" t="s">
        <v>9</v>
      </c>
      <c r="D20" s="5">
        <v>10</v>
      </c>
      <c r="E20" s="10"/>
      <c r="F20" s="164">
        <f t="shared" si="1"/>
        <v>0</v>
      </c>
    </row>
    <row r="21" spans="1:6" ht="28.8" x14ac:dyDescent="0.3">
      <c r="A21" s="5">
        <f t="shared" si="0"/>
        <v>11</v>
      </c>
      <c r="B21" s="8" t="s">
        <v>1494</v>
      </c>
      <c r="C21" s="5" t="s">
        <v>9</v>
      </c>
      <c r="D21" s="5">
        <v>33</v>
      </c>
      <c r="E21" s="10"/>
      <c r="F21" s="164">
        <f t="shared" si="1"/>
        <v>0</v>
      </c>
    </row>
    <row r="22" spans="1:6" ht="28.8" x14ac:dyDescent="0.3">
      <c r="A22" s="5">
        <f t="shared" si="0"/>
        <v>12</v>
      </c>
      <c r="B22" s="8" t="s">
        <v>1502</v>
      </c>
      <c r="C22" s="5" t="s">
        <v>42</v>
      </c>
      <c r="D22" s="5">
        <v>1</v>
      </c>
      <c r="E22" s="10"/>
      <c r="F22" s="164">
        <f t="shared" si="1"/>
        <v>0</v>
      </c>
    </row>
    <row r="23" spans="1:6" ht="18" x14ac:dyDescent="0.3">
      <c r="A23" s="190" t="s">
        <v>1603</v>
      </c>
      <c r="B23" s="191"/>
      <c r="C23" s="191"/>
      <c r="D23" s="191"/>
      <c r="E23" s="192"/>
      <c r="F23" s="180">
        <f>SUM(F11:F22)</f>
        <v>0</v>
      </c>
    </row>
  </sheetData>
  <mergeCells count="5">
    <mergeCell ref="A23:E23"/>
    <mergeCell ref="B3:D3"/>
    <mergeCell ref="B4:D4"/>
    <mergeCell ref="B5:D5"/>
    <mergeCell ref="B6:D6"/>
  </mergeCells>
  <printOptions horizontalCentered="1"/>
  <pageMargins left="0.7" right="0.5" top="0.5" bottom="0.5" header="0.3" footer="0.3"/>
  <pageSetup scale="74" fitToHeight="99" orientation="portrait" r:id="rId1"/>
  <headerFooter>
    <oddHeader>&amp;RP.&amp;P/&amp;N</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0637F-8133-42A8-A2C8-1365825E7D2B}">
  <sheetPr codeName="Sheet10">
    <pageSetUpPr fitToPage="1"/>
  </sheetPr>
  <dimension ref="A1:F42"/>
  <sheetViews>
    <sheetView zoomScaleNormal="100" workbookViewId="0">
      <selection activeCell="G11" sqref="G11"/>
    </sheetView>
  </sheetViews>
  <sheetFormatPr baseColWidth="10" defaultColWidth="8.88671875" defaultRowHeight="14.4" x14ac:dyDescent="0.3"/>
  <cols>
    <col min="1" max="1" width="8.88671875" style="2"/>
    <col min="2" max="2" width="70.88671875" style="2" customWidth="1"/>
    <col min="3" max="3" width="8.88671875" style="3"/>
    <col min="4" max="4" width="10.33203125" style="14" bestFit="1" customWidth="1"/>
    <col min="5" max="5" width="17.109375" style="11" bestFit="1" customWidth="1"/>
    <col min="6" max="6" width="16.33203125" style="11" bestFit="1" customWidth="1"/>
    <col min="7" max="10" width="8.88671875" style="2" customWidth="1"/>
    <col min="11" max="11" width="12.6640625" style="2" customWidth="1"/>
    <col min="12" max="12" width="8.88671875" style="2" customWidth="1"/>
    <col min="13" max="16384" width="8.88671875" style="2"/>
  </cols>
  <sheetData>
    <row r="1" spans="1:6" x14ac:dyDescent="0.3">
      <c r="A1" s="148"/>
      <c r="B1" s="148"/>
      <c r="C1" s="149"/>
      <c r="D1" s="150"/>
      <c r="E1" s="151"/>
      <c r="F1" s="151"/>
    </row>
    <row r="2" spans="1:6" x14ac:dyDescent="0.3">
      <c r="A2" s="148"/>
      <c r="B2" s="148"/>
      <c r="C2" s="149"/>
      <c r="D2" s="150"/>
      <c r="E2" s="151"/>
      <c r="F2" s="151"/>
    </row>
    <row r="3" spans="1:6" ht="15.6" x14ac:dyDescent="0.3">
      <c r="A3" s="148"/>
      <c r="B3" s="199" t="s">
        <v>6</v>
      </c>
      <c r="C3" s="199"/>
      <c r="D3" s="199"/>
      <c r="E3" s="151"/>
      <c r="F3" s="151"/>
    </row>
    <row r="4" spans="1:6" ht="18" x14ac:dyDescent="0.3">
      <c r="A4" s="161"/>
      <c r="B4" s="196" t="s">
        <v>1584</v>
      </c>
      <c r="C4" s="196"/>
      <c r="D4" s="196"/>
      <c r="E4" s="161"/>
      <c r="F4" s="161"/>
    </row>
    <row r="5" spans="1:6" ht="15.6" x14ac:dyDescent="0.3">
      <c r="A5" s="152"/>
      <c r="B5" s="197" t="s">
        <v>1582</v>
      </c>
      <c r="C5" s="197"/>
      <c r="D5" s="197"/>
      <c r="E5" s="152"/>
      <c r="F5" s="152"/>
    </row>
    <row r="6" spans="1:6" ht="15.6" x14ac:dyDescent="0.3">
      <c r="A6" s="152"/>
      <c r="B6" s="198" t="s">
        <v>1583</v>
      </c>
      <c r="C6" s="198"/>
      <c r="D6" s="198"/>
      <c r="E6" s="152"/>
      <c r="F6" s="152"/>
    </row>
    <row r="7" spans="1:6" ht="15" thickBot="1" x14ac:dyDescent="0.35">
      <c r="A7" s="1"/>
      <c r="B7" s="1"/>
      <c r="C7" s="4"/>
      <c r="D7" s="13"/>
      <c r="E7" s="9"/>
      <c r="F7" s="9"/>
    </row>
    <row r="8" spans="1:6" ht="15.6" thickTop="1" thickBot="1" x14ac:dyDescent="0.35">
      <c r="A8" s="174" t="s">
        <v>3</v>
      </c>
      <c r="B8" s="174" t="s">
        <v>0</v>
      </c>
      <c r="C8" s="174" t="s">
        <v>1</v>
      </c>
      <c r="D8" s="175" t="s">
        <v>2</v>
      </c>
      <c r="E8" s="176" t="s">
        <v>4</v>
      </c>
      <c r="F8" s="176" t="s">
        <v>5</v>
      </c>
    </row>
    <row r="9" spans="1:6" ht="18.600000000000001" thickTop="1" x14ac:dyDescent="0.3">
      <c r="A9" s="181"/>
      <c r="B9" s="181" t="s">
        <v>1604</v>
      </c>
      <c r="C9" s="182"/>
      <c r="D9" s="182"/>
      <c r="E9" s="182"/>
      <c r="F9" s="183"/>
    </row>
    <row r="10" spans="1:6" x14ac:dyDescent="0.3">
      <c r="A10" s="170"/>
      <c r="B10" s="170" t="s">
        <v>1529</v>
      </c>
      <c r="C10" s="172"/>
      <c r="D10" s="173"/>
      <c r="E10" s="165"/>
      <c r="F10" s="165"/>
    </row>
    <row r="11" spans="1:6" ht="57.6" x14ac:dyDescent="0.3">
      <c r="A11" s="5">
        <f>1+A10</f>
        <v>1</v>
      </c>
      <c r="B11" s="8" t="s">
        <v>1518</v>
      </c>
      <c r="C11" s="5" t="s">
        <v>9</v>
      </c>
      <c r="D11" s="5">
        <v>1</v>
      </c>
      <c r="E11" s="10"/>
      <c r="F11" s="164">
        <f>ROUND(D11*E11,2)</f>
        <v>0</v>
      </c>
    </row>
    <row r="12" spans="1:6" ht="57.6" x14ac:dyDescent="0.3">
      <c r="A12" s="5">
        <f>1+A11</f>
        <v>2</v>
      </c>
      <c r="B12" s="8" t="s">
        <v>1519</v>
      </c>
      <c r="C12" s="5" t="s">
        <v>9</v>
      </c>
      <c r="D12" s="5">
        <v>1</v>
      </c>
      <c r="E12" s="10"/>
      <c r="F12" s="164">
        <f t="shared" ref="F12:F41" si="0">ROUND(D12*E12,2)</f>
        <v>0</v>
      </c>
    </row>
    <row r="13" spans="1:6" ht="57.6" x14ac:dyDescent="0.3">
      <c r="A13" s="5">
        <f t="shared" ref="A13:A41" si="1">1+A12</f>
        <v>3</v>
      </c>
      <c r="B13" s="8" t="s">
        <v>1520</v>
      </c>
      <c r="C13" s="5" t="s">
        <v>9</v>
      </c>
      <c r="D13" s="5">
        <v>1</v>
      </c>
      <c r="E13" s="10"/>
      <c r="F13" s="164">
        <f t="shared" si="0"/>
        <v>0</v>
      </c>
    </row>
    <row r="14" spans="1:6" hidden="1" x14ac:dyDescent="0.3">
      <c r="A14" s="5">
        <f t="shared" si="1"/>
        <v>4</v>
      </c>
      <c r="B14" s="8"/>
      <c r="C14" s="5"/>
      <c r="D14" s="5"/>
      <c r="E14" s="10"/>
      <c r="F14" s="164">
        <f t="shared" si="0"/>
        <v>0</v>
      </c>
    </row>
    <row r="15" spans="1:6" hidden="1" x14ac:dyDescent="0.3">
      <c r="A15" s="5">
        <f t="shared" si="1"/>
        <v>5</v>
      </c>
      <c r="B15" s="8"/>
      <c r="C15" s="5"/>
      <c r="D15" s="5"/>
      <c r="E15" s="10"/>
      <c r="F15" s="164">
        <f t="shared" si="0"/>
        <v>0</v>
      </c>
    </row>
    <row r="16" spans="1:6" hidden="1" x14ac:dyDescent="0.3">
      <c r="A16" s="5">
        <f t="shared" si="1"/>
        <v>6</v>
      </c>
      <c r="B16" s="8"/>
      <c r="C16" s="5"/>
      <c r="D16" s="5"/>
      <c r="E16" s="10"/>
      <c r="F16" s="164">
        <f t="shared" si="0"/>
        <v>0</v>
      </c>
    </row>
    <row r="17" spans="1:6" hidden="1" x14ac:dyDescent="0.3">
      <c r="A17" s="5">
        <f t="shared" si="1"/>
        <v>7</v>
      </c>
      <c r="B17" s="8"/>
      <c r="C17" s="5"/>
      <c r="D17" s="5"/>
      <c r="E17" s="10"/>
      <c r="F17" s="164">
        <f t="shared" si="0"/>
        <v>0</v>
      </c>
    </row>
    <row r="18" spans="1:6" ht="57.6" x14ac:dyDescent="0.3">
      <c r="A18" s="5">
        <f t="shared" si="1"/>
        <v>8</v>
      </c>
      <c r="B18" s="8" t="s">
        <v>1516</v>
      </c>
      <c r="C18" s="5" t="s">
        <v>9</v>
      </c>
      <c r="D18" s="5">
        <v>1</v>
      </c>
      <c r="E18" s="10"/>
      <c r="F18" s="164">
        <f t="shared" si="0"/>
        <v>0</v>
      </c>
    </row>
    <row r="19" spans="1:6" x14ac:dyDescent="0.3">
      <c r="A19" s="5">
        <f t="shared" si="1"/>
        <v>9</v>
      </c>
      <c r="B19" s="8" t="s">
        <v>1515</v>
      </c>
      <c r="C19" s="5" t="s">
        <v>42</v>
      </c>
      <c r="D19" s="5">
        <v>199</v>
      </c>
      <c r="E19" s="10"/>
      <c r="F19" s="164">
        <f t="shared" si="0"/>
        <v>0</v>
      </c>
    </row>
    <row r="20" spans="1:6" ht="57.6" x14ac:dyDescent="0.3">
      <c r="A20" s="5">
        <f t="shared" si="1"/>
        <v>10</v>
      </c>
      <c r="B20" s="8" t="s">
        <v>1512</v>
      </c>
      <c r="C20" s="5" t="s">
        <v>9</v>
      </c>
      <c r="D20" s="5">
        <v>1</v>
      </c>
      <c r="E20" s="10"/>
      <c r="F20" s="164">
        <f t="shared" si="0"/>
        <v>0</v>
      </c>
    </row>
    <row r="21" spans="1:6" x14ac:dyDescent="0.3">
      <c r="A21" s="5">
        <f t="shared" si="1"/>
        <v>11</v>
      </c>
      <c r="B21" s="8" t="s">
        <v>1515</v>
      </c>
      <c r="C21" s="5" t="s">
        <v>42</v>
      </c>
      <c r="D21" s="5">
        <v>250</v>
      </c>
      <c r="E21" s="10"/>
      <c r="F21" s="164">
        <f t="shared" si="0"/>
        <v>0</v>
      </c>
    </row>
    <row r="22" spans="1:6" ht="57.6" x14ac:dyDescent="0.3">
      <c r="A22" s="5">
        <f t="shared" si="1"/>
        <v>12</v>
      </c>
      <c r="B22" s="8" t="s">
        <v>1522</v>
      </c>
      <c r="C22" s="5" t="s">
        <v>9</v>
      </c>
      <c r="D22" s="5">
        <v>1</v>
      </c>
      <c r="E22" s="10"/>
      <c r="F22" s="164">
        <f t="shared" si="0"/>
        <v>0</v>
      </c>
    </row>
    <row r="23" spans="1:6" x14ac:dyDescent="0.3">
      <c r="A23" s="5">
        <f t="shared" si="1"/>
        <v>13</v>
      </c>
      <c r="B23" s="8" t="s">
        <v>1515</v>
      </c>
      <c r="C23" s="5" t="s">
        <v>42</v>
      </c>
      <c r="D23" s="5">
        <v>250</v>
      </c>
      <c r="E23" s="10"/>
      <c r="F23" s="164">
        <f t="shared" si="0"/>
        <v>0</v>
      </c>
    </row>
    <row r="24" spans="1:6" ht="57.6" x14ac:dyDescent="0.3">
      <c r="A24" s="5">
        <f t="shared" si="1"/>
        <v>14</v>
      </c>
      <c r="B24" s="8" t="s">
        <v>1523</v>
      </c>
      <c r="C24" s="5" t="s">
        <v>9</v>
      </c>
      <c r="D24" s="5">
        <v>1</v>
      </c>
      <c r="E24" s="10"/>
      <c r="F24" s="164">
        <f t="shared" si="0"/>
        <v>0</v>
      </c>
    </row>
    <row r="25" spans="1:6" x14ac:dyDescent="0.3">
      <c r="A25" s="5">
        <f t="shared" si="1"/>
        <v>15</v>
      </c>
      <c r="B25" s="8" t="s">
        <v>1524</v>
      </c>
      <c r="C25" s="5" t="s">
        <v>42</v>
      </c>
      <c r="D25" s="5">
        <v>40</v>
      </c>
      <c r="E25" s="10"/>
      <c r="F25" s="164">
        <f t="shared" si="0"/>
        <v>0</v>
      </c>
    </row>
    <row r="26" spans="1:6" ht="57.6" x14ac:dyDescent="0.3">
      <c r="A26" s="5">
        <f t="shared" si="1"/>
        <v>16</v>
      </c>
      <c r="B26" s="8" t="s">
        <v>1525</v>
      </c>
      <c r="C26" s="5" t="s">
        <v>9</v>
      </c>
      <c r="D26" s="5">
        <v>1</v>
      </c>
      <c r="E26" s="10"/>
      <c r="F26" s="164">
        <f t="shared" si="0"/>
        <v>0</v>
      </c>
    </row>
    <row r="27" spans="1:6" x14ac:dyDescent="0.3">
      <c r="A27" s="5">
        <f t="shared" si="1"/>
        <v>17</v>
      </c>
      <c r="B27" s="8" t="s">
        <v>1526</v>
      </c>
      <c r="C27" s="5" t="s">
        <v>42</v>
      </c>
      <c r="D27" s="5">
        <v>40</v>
      </c>
      <c r="E27" s="10"/>
      <c r="F27" s="164">
        <f t="shared" si="0"/>
        <v>0</v>
      </c>
    </row>
    <row r="28" spans="1:6" ht="57.6" x14ac:dyDescent="0.3">
      <c r="A28" s="5">
        <f t="shared" si="1"/>
        <v>18</v>
      </c>
      <c r="B28" s="8" t="s">
        <v>1527</v>
      </c>
      <c r="C28" s="5" t="s">
        <v>9</v>
      </c>
      <c r="D28" s="5">
        <v>1</v>
      </c>
      <c r="E28" s="10"/>
      <c r="F28" s="164">
        <f t="shared" si="0"/>
        <v>0</v>
      </c>
    </row>
    <row r="29" spans="1:6" x14ac:dyDescent="0.3">
      <c r="A29" s="5">
        <f t="shared" si="1"/>
        <v>19</v>
      </c>
      <c r="B29" s="8" t="s">
        <v>1528</v>
      </c>
      <c r="C29" s="5" t="s">
        <v>42</v>
      </c>
      <c r="D29" s="5">
        <v>110</v>
      </c>
      <c r="E29" s="10"/>
      <c r="F29" s="164">
        <f t="shared" si="0"/>
        <v>0</v>
      </c>
    </row>
    <row r="30" spans="1:6" ht="86.4" x14ac:dyDescent="0.3">
      <c r="A30" s="5">
        <f t="shared" si="1"/>
        <v>20</v>
      </c>
      <c r="B30" s="8" t="s">
        <v>1504</v>
      </c>
      <c r="C30" s="5" t="s">
        <v>9</v>
      </c>
      <c r="D30" s="5">
        <v>2</v>
      </c>
      <c r="E30" s="10"/>
      <c r="F30" s="164">
        <f t="shared" si="0"/>
        <v>0</v>
      </c>
    </row>
    <row r="31" spans="1:6" x14ac:dyDescent="0.3">
      <c r="A31" s="5">
        <f t="shared" si="1"/>
        <v>21</v>
      </c>
      <c r="B31" s="8" t="s">
        <v>1521</v>
      </c>
      <c r="C31" s="5" t="s">
        <v>42</v>
      </c>
      <c r="D31" s="5">
        <v>323</v>
      </c>
      <c r="E31" s="10"/>
      <c r="F31" s="164">
        <f t="shared" si="0"/>
        <v>0</v>
      </c>
    </row>
    <row r="32" spans="1:6" ht="72" x14ac:dyDescent="0.3">
      <c r="A32" s="5">
        <f t="shared" si="1"/>
        <v>22</v>
      </c>
      <c r="B32" s="8" t="s">
        <v>1505</v>
      </c>
      <c r="C32" s="5" t="s">
        <v>9</v>
      </c>
      <c r="D32" s="5">
        <v>23</v>
      </c>
      <c r="E32" s="10"/>
      <c r="F32" s="164">
        <f t="shared" si="0"/>
        <v>0</v>
      </c>
    </row>
    <row r="33" spans="1:6" ht="72" x14ac:dyDescent="0.3">
      <c r="A33" s="5">
        <f t="shared" si="1"/>
        <v>23</v>
      </c>
      <c r="B33" s="8" t="s">
        <v>1517</v>
      </c>
      <c r="C33" s="5" t="s">
        <v>9</v>
      </c>
      <c r="D33" s="5">
        <v>20</v>
      </c>
      <c r="E33" s="10"/>
      <c r="F33" s="164">
        <f t="shared" si="0"/>
        <v>0</v>
      </c>
    </row>
    <row r="34" spans="1:6" ht="72" x14ac:dyDescent="0.3">
      <c r="A34" s="5">
        <f t="shared" si="1"/>
        <v>24</v>
      </c>
      <c r="B34" s="8" t="s">
        <v>1506</v>
      </c>
      <c r="C34" s="5" t="s">
        <v>9</v>
      </c>
      <c r="D34" s="5">
        <v>133</v>
      </c>
      <c r="E34" s="10"/>
      <c r="F34" s="164">
        <f t="shared" si="0"/>
        <v>0</v>
      </c>
    </row>
    <row r="35" spans="1:6" ht="72" x14ac:dyDescent="0.3">
      <c r="A35" s="5">
        <f t="shared" si="1"/>
        <v>25</v>
      </c>
      <c r="B35" s="8" t="s">
        <v>1513</v>
      </c>
      <c r="C35" s="5" t="s">
        <v>9</v>
      </c>
      <c r="D35" s="5">
        <v>5</v>
      </c>
      <c r="E35" s="10"/>
      <c r="F35" s="164">
        <f t="shared" si="0"/>
        <v>0</v>
      </c>
    </row>
    <row r="36" spans="1:6" ht="72" x14ac:dyDescent="0.3">
      <c r="A36" s="5">
        <f t="shared" si="1"/>
        <v>26</v>
      </c>
      <c r="B36" s="8" t="s">
        <v>1507</v>
      </c>
      <c r="C36" s="5" t="s">
        <v>9</v>
      </c>
      <c r="D36" s="5">
        <v>1</v>
      </c>
      <c r="E36" s="10"/>
      <c r="F36" s="164">
        <f t="shared" si="0"/>
        <v>0</v>
      </c>
    </row>
    <row r="37" spans="1:6" ht="72" x14ac:dyDescent="0.3">
      <c r="A37" s="5">
        <f t="shared" si="1"/>
        <v>27</v>
      </c>
      <c r="B37" s="8" t="s">
        <v>1508</v>
      </c>
      <c r="C37" s="5" t="s">
        <v>9</v>
      </c>
      <c r="D37" s="5">
        <v>4</v>
      </c>
      <c r="E37" s="10"/>
      <c r="F37" s="164">
        <f t="shared" si="0"/>
        <v>0</v>
      </c>
    </row>
    <row r="38" spans="1:6" ht="28.8" x14ac:dyDescent="0.3">
      <c r="A38" s="5">
        <f t="shared" si="1"/>
        <v>28</v>
      </c>
      <c r="B38" s="8" t="s">
        <v>1514</v>
      </c>
      <c r="C38" s="5" t="s">
        <v>9</v>
      </c>
      <c r="D38" s="5">
        <v>12</v>
      </c>
      <c r="E38" s="10"/>
      <c r="F38" s="164">
        <f t="shared" si="0"/>
        <v>0</v>
      </c>
    </row>
    <row r="39" spans="1:6" x14ac:dyDescent="0.3">
      <c r="A39" s="5">
        <f t="shared" si="1"/>
        <v>29</v>
      </c>
      <c r="B39" s="8" t="s">
        <v>1509</v>
      </c>
      <c r="C39" s="5" t="s">
        <v>42</v>
      </c>
      <c r="D39" s="5">
        <v>127</v>
      </c>
      <c r="E39" s="10"/>
      <c r="F39" s="164">
        <f t="shared" si="0"/>
        <v>0</v>
      </c>
    </row>
    <row r="40" spans="1:6" x14ac:dyDescent="0.3">
      <c r="A40" s="5">
        <f t="shared" si="1"/>
        <v>30</v>
      </c>
      <c r="B40" s="8" t="s">
        <v>1510</v>
      </c>
      <c r="C40" s="5" t="s">
        <v>42</v>
      </c>
      <c r="D40" s="5">
        <v>463</v>
      </c>
      <c r="E40" s="10"/>
      <c r="F40" s="164">
        <f t="shared" si="0"/>
        <v>0</v>
      </c>
    </row>
    <row r="41" spans="1:6" x14ac:dyDescent="0.3">
      <c r="A41" s="5">
        <f t="shared" si="1"/>
        <v>31</v>
      </c>
      <c r="B41" s="8" t="s">
        <v>1511</v>
      </c>
      <c r="C41" s="5" t="s">
        <v>42</v>
      </c>
      <c r="D41" s="5">
        <v>165</v>
      </c>
      <c r="E41" s="10"/>
      <c r="F41" s="164">
        <f t="shared" si="0"/>
        <v>0</v>
      </c>
    </row>
    <row r="42" spans="1:6" ht="18" x14ac:dyDescent="0.3">
      <c r="A42" s="190" t="s">
        <v>1605</v>
      </c>
      <c r="B42" s="191"/>
      <c r="C42" s="191"/>
      <c r="D42" s="191"/>
      <c r="E42" s="192"/>
      <c r="F42" s="180">
        <f>SUM(F11:F41)</f>
        <v>0</v>
      </c>
    </row>
  </sheetData>
  <mergeCells count="5">
    <mergeCell ref="A42:E42"/>
    <mergeCell ref="B3:D3"/>
    <mergeCell ref="B4:D4"/>
    <mergeCell ref="B5:D5"/>
    <mergeCell ref="B6:D6"/>
  </mergeCells>
  <printOptions horizontalCentered="1"/>
  <pageMargins left="0.7" right="0.5" top="0.5" bottom="0.5" header="0.3" footer="0.3"/>
  <pageSetup scale="74" fitToHeight="99" orientation="portrait" r:id="rId1"/>
  <headerFooter>
    <oddHeader>&amp;RP.&amp;P/&amp;N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5B981-8365-41AB-8083-E732ABB03BC1}">
  <sheetPr codeName="Sheet5"/>
  <dimension ref="A1:F14"/>
  <sheetViews>
    <sheetView workbookViewId="0">
      <selection activeCell="F15" sqref="F15"/>
    </sheetView>
  </sheetViews>
  <sheetFormatPr baseColWidth="10" defaultColWidth="8.88671875" defaultRowHeight="14.4" x14ac:dyDescent="0.3"/>
  <cols>
    <col min="1" max="1" width="8.33203125" customWidth="1"/>
    <col min="2" max="2" width="68.44140625" customWidth="1"/>
    <col min="4" max="4" width="12" customWidth="1"/>
    <col min="5" max="5" width="14.77734375" customWidth="1"/>
    <col min="6" max="6" width="15.44140625" customWidth="1"/>
  </cols>
  <sheetData>
    <row r="1" spans="1:6" x14ac:dyDescent="0.3">
      <c r="A1" s="148"/>
      <c r="B1" s="148"/>
      <c r="C1" s="149"/>
      <c r="D1" s="150"/>
      <c r="E1" s="151"/>
      <c r="F1" s="151"/>
    </row>
    <row r="2" spans="1:6" x14ac:dyDescent="0.3">
      <c r="A2" s="148"/>
      <c r="B2" s="148"/>
      <c r="C2" s="149"/>
      <c r="D2" s="150"/>
      <c r="E2" s="151"/>
      <c r="F2" s="151"/>
    </row>
    <row r="3" spans="1:6" ht="15.6" x14ac:dyDescent="0.3">
      <c r="A3" s="148"/>
      <c r="B3" s="199" t="s">
        <v>6</v>
      </c>
      <c r="C3" s="199"/>
      <c r="D3" s="199"/>
      <c r="E3" s="151"/>
      <c r="F3" s="151"/>
    </row>
    <row r="4" spans="1:6" ht="18" x14ac:dyDescent="0.3">
      <c r="A4" s="161"/>
      <c r="B4" s="196" t="s">
        <v>1584</v>
      </c>
      <c r="C4" s="196"/>
      <c r="D4" s="196"/>
      <c r="E4" s="161"/>
      <c r="F4" s="161"/>
    </row>
    <row r="5" spans="1:6" ht="15.6" x14ac:dyDescent="0.3">
      <c r="A5" s="152"/>
      <c r="B5" s="197" t="s">
        <v>1582</v>
      </c>
      <c r="C5" s="197"/>
      <c r="D5" s="197"/>
      <c r="E5" s="152"/>
      <c r="F5" s="152"/>
    </row>
    <row r="6" spans="1:6" ht="15.6" x14ac:dyDescent="0.3">
      <c r="A6" s="152"/>
      <c r="B6" s="198" t="s">
        <v>1583</v>
      </c>
      <c r="C6" s="198"/>
      <c r="D6" s="198"/>
      <c r="E6" s="152"/>
      <c r="F6" s="152"/>
    </row>
    <row r="7" spans="1:6" ht="15" thickBot="1" x14ac:dyDescent="0.35">
      <c r="A7" s="1"/>
      <c r="B7" s="1"/>
      <c r="C7" s="4"/>
      <c r="D7" s="13"/>
      <c r="E7" s="9"/>
      <c r="F7" s="9"/>
    </row>
    <row r="8" spans="1:6" ht="15.6" thickTop="1" thickBot="1" x14ac:dyDescent="0.35">
      <c r="A8" s="174" t="s">
        <v>3</v>
      </c>
      <c r="B8" s="174" t="s">
        <v>0</v>
      </c>
      <c r="C8" s="174" t="s">
        <v>1</v>
      </c>
      <c r="D8" s="175" t="s">
        <v>2</v>
      </c>
      <c r="E8" s="176" t="s">
        <v>4</v>
      </c>
      <c r="F8" s="176" t="s">
        <v>5</v>
      </c>
    </row>
    <row r="9" spans="1:6" ht="18.600000000000001" thickTop="1" x14ac:dyDescent="0.3">
      <c r="A9" s="181"/>
      <c r="B9" s="181" t="s">
        <v>1503</v>
      </c>
      <c r="C9" s="182"/>
      <c r="D9" s="182"/>
      <c r="E9" s="182"/>
      <c r="F9" s="183"/>
    </row>
    <row r="10" spans="1:6" x14ac:dyDescent="0.3">
      <c r="A10" s="170"/>
      <c r="B10" s="170" t="s">
        <v>1485</v>
      </c>
      <c r="C10" s="172"/>
      <c r="D10" s="173"/>
      <c r="E10" s="165"/>
      <c r="F10" s="165"/>
    </row>
    <row r="11" spans="1:6" ht="86.4" x14ac:dyDescent="0.3">
      <c r="A11" s="5">
        <f>1+A10</f>
        <v>1</v>
      </c>
      <c r="B11" s="144" t="s">
        <v>1488</v>
      </c>
      <c r="C11" s="5" t="s">
        <v>9</v>
      </c>
      <c r="D11" s="12">
        <v>1</v>
      </c>
      <c r="E11" s="10"/>
      <c r="F11" s="164">
        <f t="shared" ref="F11:F13" si="0">ROUND(D11*E11,2)</f>
        <v>0</v>
      </c>
    </row>
    <row r="12" spans="1:6" ht="100.8" x14ac:dyDescent="0.3">
      <c r="A12" s="5">
        <f t="shared" ref="A12:A13" si="1">1+A11</f>
        <v>2</v>
      </c>
      <c r="B12" s="144" t="s">
        <v>1489</v>
      </c>
      <c r="C12" s="5" t="s">
        <v>9</v>
      </c>
      <c r="D12" s="12">
        <v>1</v>
      </c>
      <c r="E12" s="10"/>
      <c r="F12" s="164">
        <f t="shared" si="0"/>
        <v>0</v>
      </c>
    </row>
    <row r="13" spans="1:6" ht="100.8" x14ac:dyDescent="0.3">
      <c r="A13" s="5">
        <f t="shared" si="1"/>
        <v>3</v>
      </c>
      <c r="B13" s="144" t="s">
        <v>1490</v>
      </c>
      <c r="C13" s="5" t="s">
        <v>9</v>
      </c>
      <c r="D13" s="12">
        <v>1</v>
      </c>
      <c r="E13" s="10"/>
      <c r="F13" s="164">
        <f t="shared" si="0"/>
        <v>0</v>
      </c>
    </row>
    <row r="14" spans="1:6" ht="18" x14ac:dyDescent="0.3">
      <c r="A14" s="190" t="s">
        <v>1606</v>
      </c>
      <c r="B14" s="191"/>
      <c r="C14" s="191"/>
      <c r="D14" s="191"/>
      <c r="E14" s="192"/>
      <c r="F14" s="180">
        <f>SUM(F11:F13)</f>
        <v>0</v>
      </c>
    </row>
  </sheetData>
  <mergeCells count="5">
    <mergeCell ref="A14:E14"/>
    <mergeCell ref="B3:D3"/>
    <mergeCell ref="B4:D4"/>
    <mergeCell ref="B5:D5"/>
    <mergeCell ref="B6:D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82E38-1603-4766-82D5-9089E002CD0D}">
  <sheetPr codeName="Sheet6"/>
  <dimension ref="B2:L41"/>
  <sheetViews>
    <sheetView topLeftCell="C40" workbookViewId="0">
      <selection activeCell="L22" sqref="L22:L41"/>
    </sheetView>
  </sheetViews>
  <sheetFormatPr baseColWidth="10" defaultColWidth="8.88671875" defaultRowHeight="13.8" x14ac:dyDescent="0.3"/>
  <cols>
    <col min="1" max="1" width="8.88671875" style="134"/>
    <col min="2" max="2" width="65.44140625" style="134" customWidth="1"/>
    <col min="3" max="3" width="2" style="134" bestFit="1" customWidth="1"/>
    <col min="4" max="4" width="14.44140625" style="134" bestFit="1" customWidth="1"/>
    <col min="5" max="5" width="14.44140625" style="134" customWidth="1"/>
    <col min="6" max="6" width="5.77734375" style="134" bestFit="1" customWidth="1"/>
    <col min="7" max="7" width="5.77734375" style="134" customWidth="1"/>
    <col min="8" max="8" width="5.6640625" style="134" bestFit="1" customWidth="1"/>
    <col min="9" max="9" width="5.6640625" style="134" customWidth="1"/>
    <col min="10" max="10" width="10.5546875" style="134" bestFit="1" customWidth="1"/>
    <col min="11" max="11" width="8.88671875" style="134"/>
    <col min="12" max="12" width="82.5546875" style="134" customWidth="1"/>
    <col min="13" max="16384" width="8.88671875" style="134"/>
  </cols>
  <sheetData>
    <row r="2" spans="2:12" ht="14.4" customHeight="1" x14ac:dyDescent="0.3">
      <c r="B2" s="134" t="s">
        <v>1330</v>
      </c>
      <c r="D2" s="134" t="s">
        <v>1333</v>
      </c>
      <c r="F2" s="135" t="s">
        <v>1334</v>
      </c>
      <c r="G2" s="135" t="s">
        <v>1338</v>
      </c>
      <c r="H2" s="136" t="s">
        <v>1335</v>
      </c>
      <c r="I2" s="136" t="s">
        <v>1339</v>
      </c>
      <c r="J2" s="135" t="s">
        <v>1353</v>
      </c>
      <c r="K2" s="134" t="s">
        <v>1354</v>
      </c>
      <c r="L2" s="134" t="str">
        <f>CONCATENATE(B2,D2,F2,G2,H2,I2,J2,K2)</f>
        <v>MANGA #1, DESDE "PNSP", 3x4+
1x6N
1x8T AWG-CU
THHN, RMC/EMT
1" + BANDEJA.</v>
      </c>
    </row>
    <row r="3" spans="2:12" ht="14.4" customHeight="1" x14ac:dyDescent="0.3">
      <c r="B3" s="134" t="s">
        <v>1331</v>
      </c>
      <c r="D3" s="134" t="s">
        <v>1333</v>
      </c>
      <c r="F3" s="137" t="s">
        <v>1336</v>
      </c>
      <c r="G3" s="135" t="s">
        <v>1338</v>
      </c>
      <c r="H3" s="138" t="s">
        <v>1335</v>
      </c>
      <c r="I3" s="138" t="s">
        <v>1339</v>
      </c>
      <c r="J3" s="137" t="s">
        <v>636</v>
      </c>
      <c r="K3" s="134" t="s">
        <v>1354</v>
      </c>
      <c r="L3" s="134" t="str">
        <f t="shared" ref="L3:L20" si="0">CONCATENATE(B3,D3,F3,G3,H3,I3,J3,K3)</f>
        <v>MOTOR BANDA TRANSPORTADORA RAYOS X NIVEL 1 , DESDE "PNSP", 3x12+
1x12T AWG-CU
THHN, EMT 1/2" + BANDEJA.</v>
      </c>
    </row>
    <row r="4" spans="2:12" ht="14.4" customHeight="1" x14ac:dyDescent="0.3">
      <c r="B4" s="134" t="s">
        <v>1332</v>
      </c>
      <c r="D4" s="134" t="s">
        <v>1333</v>
      </c>
      <c r="F4" s="137" t="s">
        <v>1337</v>
      </c>
      <c r="G4" s="135" t="s">
        <v>1338</v>
      </c>
      <c r="H4" s="138" t="s">
        <v>1335</v>
      </c>
      <c r="I4" s="138" t="s">
        <v>1339</v>
      </c>
      <c r="J4" s="137" t="s">
        <v>1023</v>
      </c>
      <c r="K4" s="134" t="s">
        <v>1354</v>
      </c>
      <c r="L4" s="134" t="str">
        <f t="shared" si="0"/>
        <v>ELEVADOR DE PASAJEROS, DESDE "PNSP", 3x10+
1x10N+
1x10T AWG-CU
THHN, EMT 3/4" + BANDEJA.</v>
      </c>
    </row>
    <row r="5" spans="2:12" ht="14.4" customHeight="1" x14ac:dyDescent="0.3">
      <c r="B5" s="134" t="s">
        <v>1340</v>
      </c>
      <c r="D5" s="134" t="s">
        <v>1333</v>
      </c>
      <c r="F5" s="139" t="s">
        <v>1343</v>
      </c>
      <c r="G5" s="135" t="s">
        <v>1338</v>
      </c>
      <c r="H5" s="140" t="s">
        <v>1335</v>
      </c>
      <c r="I5" s="138" t="s">
        <v>1339</v>
      </c>
      <c r="J5" s="139" t="s">
        <v>1023</v>
      </c>
      <c r="K5" s="134" t="s">
        <v>1354</v>
      </c>
      <c r="L5" s="134" t="str">
        <f t="shared" si="0"/>
        <v>ESCALERAS ELECTRICAS NIVEL 1
EJES D-E, 7 (1/2), DESDE "PNSP", 3x8+
1x10N+
1x10T AWG-CU
THHN, EMT 3/4" + BANDEJA.</v>
      </c>
    </row>
    <row r="6" spans="2:12" ht="14.4" customHeight="1" x14ac:dyDescent="0.3">
      <c r="B6" s="134" t="s">
        <v>1341</v>
      </c>
      <c r="D6" s="134" t="s">
        <v>1333</v>
      </c>
      <c r="F6" s="139" t="s">
        <v>1343</v>
      </c>
      <c r="G6" s="135" t="s">
        <v>1338</v>
      </c>
      <c r="H6" s="140" t="s">
        <v>1335</v>
      </c>
      <c r="I6" s="138" t="s">
        <v>1339</v>
      </c>
      <c r="J6" s="139" t="s">
        <v>1023</v>
      </c>
      <c r="K6" s="134" t="s">
        <v>1354</v>
      </c>
      <c r="L6" s="134" t="str">
        <f t="shared" si="0"/>
        <v>ESCALERAS ELECTRICAS NIVEL 1
EJES D-E, 7 (2/2), DESDE "PNSP", 3x8+
1x10N+
1x10T AWG-CU
THHN, EMT 3/4" + BANDEJA.</v>
      </c>
    </row>
    <row r="7" spans="2:12" x14ac:dyDescent="0.3">
      <c r="B7" s="134" t="s">
        <v>1342</v>
      </c>
      <c r="D7" s="134" t="s">
        <v>1333</v>
      </c>
      <c r="F7" s="139" t="s">
        <v>1344</v>
      </c>
      <c r="G7" s="135" t="s">
        <v>1338</v>
      </c>
      <c r="H7" s="140" t="s">
        <v>1335</v>
      </c>
      <c r="I7" s="138" t="s">
        <v>1339</v>
      </c>
      <c r="J7" s="139" t="s">
        <v>1023</v>
      </c>
      <c r="K7" s="134" t="s">
        <v>1354</v>
      </c>
      <c r="L7" s="134" t="str">
        <f t="shared" si="0"/>
        <v>ELEVADOR DE CARGA, DESDE "PNSP", 3x12+
1x12N+
1x12T AWG-CU
THHN, EMT 3/4" + BANDEJA.</v>
      </c>
    </row>
    <row r="8" spans="2:12" ht="14.4" customHeight="1" x14ac:dyDescent="0.3">
      <c r="B8" s="134" t="s">
        <v>1345</v>
      </c>
      <c r="D8" s="134" t="s">
        <v>1348</v>
      </c>
      <c r="F8" s="141" t="s">
        <v>1334</v>
      </c>
      <c r="G8" s="135" t="s">
        <v>1338</v>
      </c>
      <c r="H8" s="142" t="s">
        <v>1335</v>
      </c>
      <c r="I8" s="138" t="s">
        <v>1339</v>
      </c>
      <c r="J8" s="141" t="s">
        <v>1347</v>
      </c>
      <c r="K8" s="134" t="s">
        <v>1354</v>
      </c>
      <c r="L8" s="134" t="str">
        <f t="shared" si="0"/>
        <v>MANGA #2 (EXISTENTE, EXTENSION DESDE CUARTO ELECTRICO VIEJO), DESDE "PP3B-480", 3x4+
1x6N
1x8T AWG-CU
THHN, EMT 1" + BANDEJA.</v>
      </c>
    </row>
    <row r="9" spans="2:12" ht="14.4" customHeight="1" x14ac:dyDescent="0.3">
      <c r="B9" s="134" t="s">
        <v>1346</v>
      </c>
      <c r="D9" s="134" t="s">
        <v>1348</v>
      </c>
      <c r="F9" s="141" t="s">
        <v>1334</v>
      </c>
      <c r="G9" s="135" t="s">
        <v>1338</v>
      </c>
      <c r="H9" s="142" t="s">
        <v>1335</v>
      </c>
      <c r="I9" s="138" t="s">
        <v>1339</v>
      </c>
      <c r="J9" s="141" t="s">
        <v>1347</v>
      </c>
      <c r="K9" s="134" t="s">
        <v>1354</v>
      </c>
      <c r="L9" s="134" t="str">
        <f t="shared" si="0"/>
        <v>MANGA #4 (EXISTENTE, EXTENSION DESDE CUARTO ELECTRICO VIEJO), DESDE "PP3B-480", 3x4+
1x6N
1x8T AWG-CU
THHN, EMT 1" + BANDEJA.</v>
      </c>
    </row>
    <row r="10" spans="2:12" ht="14.4" customHeight="1" x14ac:dyDescent="0.3">
      <c r="B10" s="134" t="s">
        <v>1349</v>
      </c>
      <c r="D10" s="134" t="s">
        <v>1348</v>
      </c>
      <c r="F10" s="141" t="s">
        <v>1336</v>
      </c>
      <c r="G10" s="135" t="s">
        <v>1338</v>
      </c>
      <c r="H10" s="142" t="s">
        <v>1335</v>
      </c>
      <c r="I10" s="138" t="s">
        <v>1339</v>
      </c>
      <c r="J10" s="141" t="s">
        <v>636</v>
      </c>
      <c r="K10" s="134" t="s">
        <v>1354</v>
      </c>
      <c r="L10" s="134" t="str">
        <f t="shared" si="0"/>
        <v>MOTOR BANDA TRANSPORTADORA NIVEL 1 -05, DESDE "PP3B-480", 3x12+
1x12T AWG-CU
THHN, EMT 1/2" + BANDEJA.</v>
      </c>
    </row>
    <row r="11" spans="2:12" ht="14.4" customHeight="1" x14ac:dyDescent="0.3">
      <c r="B11" s="134" t="s">
        <v>1350</v>
      </c>
      <c r="D11" s="134" t="s">
        <v>1348</v>
      </c>
      <c r="F11" s="141" t="s">
        <v>1336</v>
      </c>
      <c r="G11" s="135" t="s">
        <v>1338</v>
      </c>
      <c r="H11" s="142" t="s">
        <v>1335</v>
      </c>
      <c r="I11" s="138" t="s">
        <v>1339</v>
      </c>
      <c r="J11" s="141" t="s">
        <v>636</v>
      </c>
      <c r="K11" s="134" t="s">
        <v>1354</v>
      </c>
      <c r="L11" s="134" t="str">
        <f t="shared" si="0"/>
        <v>MOTOR BANDA TRANSPORTADORA NIVEL 1 -07, DESDE "PP3B-480", 3x12+
1x12T AWG-CU
THHN, EMT 1/2" + BANDEJA.</v>
      </c>
    </row>
    <row r="12" spans="2:12" ht="14.4" customHeight="1" x14ac:dyDescent="0.3">
      <c r="B12" s="134" t="s">
        <v>1351</v>
      </c>
      <c r="D12" s="134" t="s">
        <v>1348</v>
      </c>
      <c r="F12" s="141" t="s">
        <v>1336</v>
      </c>
      <c r="G12" s="135" t="s">
        <v>1338</v>
      </c>
      <c r="H12" s="142" t="s">
        <v>1335</v>
      </c>
      <c r="I12" s="138" t="s">
        <v>1339</v>
      </c>
      <c r="J12" s="141" t="s">
        <v>636</v>
      </c>
      <c r="K12" s="134" t="s">
        <v>1354</v>
      </c>
      <c r="L12" s="134" t="str">
        <f t="shared" si="0"/>
        <v>MOTOR BANDA TRANSPORTADORA NIVEL 1 -09, DESDE "PP3B-480", 3x12+
1x12T AWG-CU
THHN, EMT 1/2" + BANDEJA.</v>
      </c>
    </row>
    <row r="13" spans="2:12" ht="13.8" customHeight="1" x14ac:dyDescent="0.3">
      <c r="B13" s="131" t="s">
        <v>1352</v>
      </c>
      <c r="C13" s="133"/>
      <c r="D13" s="134" t="s">
        <v>1348</v>
      </c>
      <c r="F13" s="130" t="s">
        <v>1334</v>
      </c>
      <c r="G13" s="135" t="s">
        <v>1338</v>
      </c>
      <c r="H13" s="142" t="s">
        <v>1335</v>
      </c>
      <c r="I13" s="132"/>
      <c r="J13" s="130" t="s">
        <v>1347</v>
      </c>
      <c r="K13" s="134" t="s">
        <v>1354</v>
      </c>
      <c r="L13" s="134" t="str">
        <f t="shared" si="0"/>
        <v>MANGA #3 (EXISTENTE, EXTENSION DESDE CUARTO ELECTRICO VIEJO), DESDE "PP3B-480", 3x4+
1x6N
1x8T AWG-CU
THHNEMT 1" + BANDEJA.</v>
      </c>
    </row>
    <row r="14" spans="2:12" ht="13.8" customHeight="1" x14ac:dyDescent="0.3">
      <c r="B14" s="131" t="s">
        <v>1355</v>
      </c>
      <c r="C14" s="133"/>
      <c r="D14" s="134" t="s">
        <v>1348</v>
      </c>
      <c r="F14" s="130" t="s">
        <v>1336</v>
      </c>
      <c r="G14" s="135" t="s">
        <v>1338</v>
      </c>
      <c r="H14" s="142" t="s">
        <v>1335</v>
      </c>
      <c r="I14" s="132"/>
      <c r="J14" s="130" t="s">
        <v>636</v>
      </c>
      <c r="K14" s="134" t="s">
        <v>1354</v>
      </c>
      <c r="L14" s="134" t="str">
        <f t="shared" si="0"/>
        <v>MOTOR BANDA TRANSPORTADORA NIVEL 1 -04, DESDE "PP3B-480", 3x12+
1x12T AWG-CU
THHNEMT 1/2" + BANDEJA.</v>
      </c>
    </row>
    <row r="15" spans="2:12" ht="13.8" customHeight="1" x14ac:dyDescent="0.3">
      <c r="B15" s="131" t="s">
        <v>1356</v>
      </c>
      <c r="C15" s="133"/>
      <c r="D15" s="134" t="s">
        <v>1348</v>
      </c>
      <c r="F15" s="130" t="s">
        <v>1336</v>
      </c>
      <c r="G15" s="135" t="s">
        <v>1338</v>
      </c>
      <c r="H15" s="142" t="s">
        <v>1335</v>
      </c>
      <c r="I15" s="132"/>
      <c r="J15" s="130" t="s">
        <v>636</v>
      </c>
      <c r="K15" s="134" t="s">
        <v>1354</v>
      </c>
      <c r="L15" s="134" t="str">
        <f t="shared" si="0"/>
        <v>MOTOR BANDA TRANSPORTADORA NIVEL 1 -06, DESDE "PP3B-480", 3x12+
1x12T AWG-CU
THHNEMT 1/2" + BANDEJA.</v>
      </c>
    </row>
    <row r="16" spans="2:12" ht="13.8" customHeight="1" x14ac:dyDescent="0.3">
      <c r="B16" s="131" t="s">
        <v>1357</v>
      </c>
      <c r="C16" s="133"/>
      <c r="D16" s="134" t="s">
        <v>1348</v>
      </c>
      <c r="F16" s="130" t="s">
        <v>1336</v>
      </c>
      <c r="G16" s="135" t="s">
        <v>1338</v>
      </c>
      <c r="H16" s="142" t="s">
        <v>1335</v>
      </c>
      <c r="I16" s="132"/>
      <c r="J16" s="130" t="s">
        <v>636</v>
      </c>
      <c r="K16" s="134" t="s">
        <v>1354</v>
      </c>
      <c r="L16" s="134" t="str">
        <f t="shared" si="0"/>
        <v>MOTOR BANDA TRANSPORTADORA NIVEL 1 -08, DESDE "PP3B-480", 3x12+
1x12T AWG-CU
THHNEMT 1/2" + BANDEJA.</v>
      </c>
    </row>
    <row r="17" spans="2:12" ht="13.8" customHeight="1" x14ac:dyDescent="0.3">
      <c r="B17" s="131" t="s">
        <v>1358</v>
      </c>
      <c r="C17" s="133"/>
      <c r="D17" s="134" t="s">
        <v>1360</v>
      </c>
      <c r="F17" s="130" t="s">
        <v>1343</v>
      </c>
      <c r="G17" s="135" t="s">
        <v>1338</v>
      </c>
      <c r="H17" s="142" t="s">
        <v>1335</v>
      </c>
      <c r="I17" s="132"/>
      <c r="J17" s="130" t="s">
        <v>1023</v>
      </c>
      <c r="K17" s="134" t="s">
        <v>1354</v>
      </c>
      <c r="L17" s="134" t="str">
        <f t="shared" si="0"/>
        <v>ESCALERAS ELECTRICAS NIVEL 1
EJES E'-18 (1/2), DESDE "PSSP", 3x8+
1x10N+
1x10T AWG-CU
THHNEMT 3/4" + BANDEJA.</v>
      </c>
    </row>
    <row r="18" spans="2:12" ht="13.8" customHeight="1" x14ac:dyDescent="0.3">
      <c r="B18" s="131" t="s">
        <v>1359</v>
      </c>
      <c r="C18" s="133"/>
      <c r="D18" s="134" t="s">
        <v>1360</v>
      </c>
      <c r="F18" s="130" t="s">
        <v>1337</v>
      </c>
      <c r="G18" s="135" t="s">
        <v>1338</v>
      </c>
      <c r="H18" s="142" t="s">
        <v>1335</v>
      </c>
      <c r="I18" s="132"/>
      <c r="J18" s="130" t="s">
        <v>1023</v>
      </c>
      <c r="K18" s="134" t="s">
        <v>1354</v>
      </c>
      <c r="L18" s="134" t="str">
        <f t="shared" si="0"/>
        <v>ELEVADOR ELEV-A-01 DE OFICINAS, DESDE "PSSP", 3x10+
1x10N+
1x10T AWG-CU
THHNEMT 3/4" + BANDEJA.</v>
      </c>
    </row>
    <row r="19" spans="2:12" ht="13.8" customHeight="1" x14ac:dyDescent="0.3">
      <c r="B19" s="131" t="s">
        <v>1361</v>
      </c>
      <c r="C19" s="133"/>
      <c r="D19" s="134" t="s">
        <v>1360</v>
      </c>
      <c r="F19" s="130" t="s">
        <v>1343</v>
      </c>
      <c r="G19" s="135" t="s">
        <v>1338</v>
      </c>
      <c r="H19" s="142" t="s">
        <v>1335</v>
      </c>
      <c r="I19" s="132"/>
      <c r="J19" s="130" t="s">
        <v>1023</v>
      </c>
      <c r="K19" s="134" t="s">
        <v>1354</v>
      </c>
      <c r="L19" s="134" t="str">
        <f t="shared" si="0"/>
        <v>ESCALERAS ELECTRICAS NIVEL 1
EJES E-18 (2/2), DESDE "PSSP", 3x8+
1x10N+
1x10T AWG-CU
THHNEMT 3/4" + BANDEJA.</v>
      </c>
    </row>
    <row r="20" spans="2:12" ht="13.8" customHeight="1" x14ac:dyDescent="0.3">
      <c r="B20" s="131" t="s">
        <v>1362</v>
      </c>
      <c r="C20" s="133"/>
      <c r="D20" s="134" t="s">
        <v>1360</v>
      </c>
      <c r="F20" s="130" t="s">
        <v>1337</v>
      </c>
      <c r="G20" s="135" t="s">
        <v>1338</v>
      </c>
      <c r="H20" s="142" t="s">
        <v>1335</v>
      </c>
      <c r="I20" s="132"/>
      <c r="J20" s="130" t="s">
        <v>1023</v>
      </c>
      <c r="K20" s="134" t="s">
        <v>1354</v>
      </c>
      <c r="L20" s="134" t="str">
        <f t="shared" si="0"/>
        <v>ELEVADOR ELEV-A-02 DE PASAJEROS, DESDE "PSSP", 3x10+
1x10N+
1x10T AWG-CU
THHNEMT 3/4" + BANDEJA.</v>
      </c>
    </row>
    <row r="22" spans="2:12" ht="14.4" x14ac:dyDescent="0.3">
      <c r="B22" s="16" t="s">
        <v>1384</v>
      </c>
      <c r="C22" s="16" t="s">
        <v>1339</v>
      </c>
      <c r="D22" s="89" t="s">
        <v>1404</v>
      </c>
      <c r="E22" s="26" t="s">
        <v>528</v>
      </c>
      <c r="F22" s="134" t="s">
        <v>1414</v>
      </c>
      <c r="L22" s="134" t="str">
        <f>UPPER(CONCATENATE(B22,C22,D22,E22,F22))</f>
        <v>EXT-A101, P1CI-22,24, CON CABLE 2X12+14T AWG-CU THHN, EN TUBO EMT 1/2" Y CONEXION TSJ 3X12.</v>
      </c>
    </row>
    <row r="23" spans="2:12" ht="14.4" x14ac:dyDescent="0.3">
      <c r="B23" s="16" t="s">
        <v>1385</v>
      </c>
      <c r="C23" s="16" t="s">
        <v>1339</v>
      </c>
      <c r="D23" s="89" t="s">
        <v>1405</v>
      </c>
      <c r="E23" s="26" t="s">
        <v>528</v>
      </c>
      <c r="F23" s="134" t="s">
        <v>1414</v>
      </c>
      <c r="L23" s="134" t="str">
        <f t="shared" ref="L23:L41" si="1">UPPER(CONCATENATE(B23,C23,D23,E23,F23))</f>
        <v>EXT-A102, P1CI-28,30, CON CABLE 2X12+14T AWG-CU THHN, EN TUBO EMT 1/2" Y CONEXION TSJ 3X12.</v>
      </c>
    </row>
    <row r="24" spans="2:12" ht="14.4" x14ac:dyDescent="0.3">
      <c r="B24" s="12" t="s">
        <v>1386</v>
      </c>
      <c r="C24" s="16" t="s">
        <v>1339</v>
      </c>
      <c r="D24" s="89" t="s">
        <v>1406</v>
      </c>
      <c r="E24" s="26" t="s">
        <v>528</v>
      </c>
      <c r="F24" s="134" t="s">
        <v>1414</v>
      </c>
      <c r="L24" s="134" t="str">
        <f t="shared" si="1"/>
        <v>EXT-B101, P1AI-26,28, CON CABLE 2X12+14T AWG-CU THHN, EN TUBO EMT 1/2" Y CONEXION TSJ 3X12.</v>
      </c>
    </row>
    <row r="25" spans="2:12" ht="14.4" x14ac:dyDescent="0.3">
      <c r="B25" s="12" t="s">
        <v>1387</v>
      </c>
      <c r="C25" s="16" t="s">
        <v>1339</v>
      </c>
      <c r="D25" s="89" t="s">
        <v>1407</v>
      </c>
      <c r="E25" s="26" t="s">
        <v>528</v>
      </c>
      <c r="F25" s="134" t="s">
        <v>1414</v>
      </c>
      <c r="L25" s="134" t="str">
        <f t="shared" si="1"/>
        <v>EXT-B102, P1AI-23,25, CON CABLE 2X12+14T AWG-CU THHN, EN TUBO EMT 1/2" Y CONEXION TSJ 3X12.</v>
      </c>
    </row>
    <row r="26" spans="2:12" ht="14.4" x14ac:dyDescent="0.3">
      <c r="B26" s="12" t="s">
        <v>1388</v>
      </c>
      <c r="C26" s="16" t="s">
        <v>1339</v>
      </c>
      <c r="D26" s="89" t="s">
        <v>1408</v>
      </c>
      <c r="E26" s="26" t="s">
        <v>528</v>
      </c>
      <c r="F26" s="134" t="s">
        <v>1414</v>
      </c>
      <c r="L26" s="134" t="str">
        <f t="shared" si="1"/>
        <v>EXT-B103, P1AI-22,24, CON CABLE 2X12+14T AWG-CU THHN, EN TUBO EMT 1/2" Y CONEXION TSJ 3X12.</v>
      </c>
    </row>
    <row r="27" spans="2:12" ht="96.6" x14ac:dyDescent="0.3">
      <c r="B27" s="16" t="s">
        <v>1389</v>
      </c>
      <c r="C27" s="16" t="s">
        <v>1339</v>
      </c>
      <c r="D27" s="143" t="s">
        <v>1409</v>
      </c>
      <c r="E27" s="26" t="s">
        <v>528</v>
      </c>
      <c r="F27" s="134" t="s">
        <v>1414</v>
      </c>
      <c r="L27" s="134" t="str">
        <f t="shared" si="1"/>
        <v>EXT-B104, CONECTAR AL SWITCH/SENSOR DE OCUPACION DEL CIRCUITO DE ALUMBRADO. CAMBIAR VOLTAJE A 120V., CON CABLE 2X12+14T AWG-CU THHN, EN TUBO EMT 1/2" Y CONEXION TSJ 3X12.</v>
      </c>
    </row>
    <row r="28" spans="2:12" ht="14.4" x14ac:dyDescent="0.3">
      <c r="B28" s="16" t="s">
        <v>1390</v>
      </c>
      <c r="C28" s="16" t="s">
        <v>1339</v>
      </c>
      <c r="D28" s="89" t="s">
        <v>1410</v>
      </c>
      <c r="E28" s="26" t="s">
        <v>528</v>
      </c>
      <c r="F28" s="134" t="s">
        <v>1414</v>
      </c>
      <c r="L28" s="134" t="str">
        <f t="shared" si="1"/>
        <v>EXT-A201, P2CI-22,24, CON CABLE 2X12+14T AWG-CU THHN, EN TUBO EMT 1/2" Y CONEXION TSJ 3X12.</v>
      </c>
    </row>
    <row r="29" spans="2:12" ht="96.6" x14ac:dyDescent="0.3">
      <c r="B29" s="16" t="s">
        <v>1391</v>
      </c>
      <c r="C29" s="16" t="s">
        <v>1339</v>
      </c>
      <c r="D29" s="143" t="s">
        <v>1409</v>
      </c>
      <c r="E29" s="26" t="s">
        <v>528</v>
      </c>
      <c r="F29" s="134" t="s">
        <v>1414</v>
      </c>
      <c r="L29" s="134" t="str">
        <f t="shared" si="1"/>
        <v>EXT-A202, CONECTAR AL SWITCH/SENSOR DE OCUPACION DEL CIRCUITO DE ALUMBRADO. CAMBIAR VOLTAJE A 120V., CON CABLE 2X12+14T AWG-CU THHN, EN TUBO EMT 1/2" Y CONEXION TSJ 3X12.</v>
      </c>
    </row>
    <row r="30" spans="2:12" ht="96.6" x14ac:dyDescent="0.3">
      <c r="B30" s="16" t="s">
        <v>1392</v>
      </c>
      <c r="C30" s="16" t="s">
        <v>1339</v>
      </c>
      <c r="D30" s="143" t="s">
        <v>1409</v>
      </c>
      <c r="E30" s="26" t="s">
        <v>528</v>
      </c>
      <c r="F30" s="134" t="s">
        <v>1414</v>
      </c>
      <c r="L30" s="134" t="str">
        <f t="shared" si="1"/>
        <v>EXT-A203, CONECTAR AL SWITCH/SENSOR DE OCUPACION DEL CIRCUITO DE ALUMBRADO. CAMBIAR VOLTAJE A 120V., CON CABLE 2X12+14T AWG-CU THHN, EN TUBO EMT 1/2" Y CONEXION TSJ 3X12.</v>
      </c>
    </row>
    <row r="31" spans="2:12" ht="14.4" x14ac:dyDescent="0.3">
      <c r="B31" s="12" t="s">
        <v>1393</v>
      </c>
      <c r="C31" s="16" t="s">
        <v>1339</v>
      </c>
      <c r="D31" s="89" t="s">
        <v>1411</v>
      </c>
      <c r="E31" s="26" t="s">
        <v>528</v>
      </c>
      <c r="F31" s="134" t="s">
        <v>1414</v>
      </c>
      <c r="L31" s="134" t="str">
        <f t="shared" si="1"/>
        <v>EXT-C201, P2BI-22,24, CON CABLE 2X12+14T AWG-CU THHN, EN TUBO EMT 1/2" Y CONEXION TSJ 3X12.</v>
      </c>
    </row>
    <row r="32" spans="2:12" ht="14.4" x14ac:dyDescent="0.3">
      <c r="B32" s="12" t="s">
        <v>1394</v>
      </c>
      <c r="C32" s="16" t="s">
        <v>1339</v>
      </c>
      <c r="D32" s="89" t="s">
        <v>1412</v>
      </c>
      <c r="E32" s="26" t="s">
        <v>528</v>
      </c>
      <c r="F32" s="134" t="s">
        <v>1414</v>
      </c>
      <c r="L32" s="134" t="str">
        <f t="shared" si="1"/>
        <v>EXT-C202, NO EXISTE EN PLANO., CON CABLE 2X12+14T AWG-CU THHN, EN TUBO EMT 1/2" Y CONEXION TSJ 3X12.</v>
      </c>
    </row>
    <row r="33" spans="2:12" ht="96.6" x14ac:dyDescent="0.3">
      <c r="B33" s="15" t="s">
        <v>1395</v>
      </c>
      <c r="C33" s="16" t="s">
        <v>1339</v>
      </c>
      <c r="D33" s="143" t="s">
        <v>1413</v>
      </c>
      <c r="E33" s="26" t="s">
        <v>528</v>
      </c>
      <c r="F33" s="134" t="s">
        <v>1414</v>
      </c>
      <c r="L33" s="134" t="str">
        <f t="shared" si="1"/>
        <v>EXT-C301, CONECTAR AL SWITCH DEL CIRCUITO DE ALUMBRADO EXISTENTE. CAMBIAR VOLTAJE A 120V., CON CABLE 2X12+14T AWG-CU THHN, EN TUBO EMT 1/2" Y CONEXION TSJ 3X12.</v>
      </c>
    </row>
    <row r="34" spans="2:12" ht="96.6" x14ac:dyDescent="0.3">
      <c r="B34" s="15" t="s">
        <v>1396</v>
      </c>
      <c r="C34" s="16" t="s">
        <v>1339</v>
      </c>
      <c r="D34" s="143" t="s">
        <v>1413</v>
      </c>
      <c r="E34" s="26" t="s">
        <v>528</v>
      </c>
      <c r="F34" s="134" t="s">
        <v>1414</v>
      </c>
      <c r="L34" s="134" t="str">
        <f t="shared" si="1"/>
        <v>EXT-C302, CONECTAR AL SWITCH DEL CIRCUITO DE ALUMBRADO EXISTENTE. CAMBIAR VOLTAJE A 120V., CON CABLE 2X12+14T AWG-CU THHN, EN TUBO EMT 1/2" Y CONEXION TSJ 3X12.</v>
      </c>
    </row>
    <row r="35" spans="2:12" ht="96.6" x14ac:dyDescent="0.3">
      <c r="B35" s="5" t="s">
        <v>1397</v>
      </c>
      <c r="C35" s="16" t="s">
        <v>1339</v>
      </c>
      <c r="D35" s="143" t="s">
        <v>1413</v>
      </c>
      <c r="E35" s="26" t="s">
        <v>528</v>
      </c>
      <c r="F35" s="134" t="s">
        <v>1414</v>
      </c>
      <c r="L35" s="134" t="str">
        <f t="shared" si="1"/>
        <v>EXT-C303, CONECTAR AL SWITCH DEL CIRCUITO DE ALUMBRADO EXISTENTE. CAMBIAR VOLTAJE A 120V., CON CABLE 2X12+14T AWG-CU THHN, EN TUBO EMT 1/2" Y CONEXION TSJ 3X12.</v>
      </c>
    </row>
    <row r="36" spans="2:12" ht="96.6" x14ac:dyDescent="0.3">
      <c r="B36" s="5" t="s">
        <v>1398</v>
      </c>
      <c r="C36" s="16" t="s">
        <v>1339</v>
      </c>
      <c r="D36" s="143" t="s">
        <v>1413</v>
      </c>
      <c r="E36" s="26" t="s">
        <v>528</v>
      </c>
      <c r="F36" s="134" t="s">
        <v>1414</v>
      </c>
      <c r="L36" s="134" t="str">
        <f t="shared" si="1"/>
        <v>EXT-C304, CONECTAR AL SWITCH DEL CIRCUITO DE ALUMBRADO EXISTENTE. CAMBIAR VOLTAJE A 120V., CON CABLE 2X12+14T AWG-CU THHN, EN TUBO EMT 1/2" Y CONEXION TSJ 3X12.</v>
      </c>
    </row>
    <row r="37" spans="2:12" ht="96.6" x14ac:dyDescent="0.3">
      <c r="B37" s="15" t="s">
        <v>1399</v>
      </c>
      <c r="C37" s="16" t="s">
        <v>1339</v>
      </c>
      <c r="D37" s="143" t="s">
        <v>1413</v>
      </c>
      <c r="E37" s="26" t="s">
        <v>528</v>
      </c>
      <c r="F37" s="134" t="s">
        <v>1414</v>
      </c>
      <c r="L37" s="134" t="str">
        <f t="shared" si="1"/>
        <v>EXT-C305, CONECTAR AL SWITCH DEL CIRCUITO DE ALUMBRADO EXISTENTE. CAMBIAR VOLTAJE A 120V., CON CABLE 2X12+14T AWG-CU THHN, EN TUBO EMT 1/2" Y CONEXION TSJ 3X12.</v>
      </c>
    </row>
    <row r="38" spans="2:12" ht="96.6" x14ac:dyDescent="0.3">
      <c r="B38" s="15" t="s">
        <v>1400</v>
      </c>
      <c r="C38" s="16" t="s">
        <v>1339</v>
      </c>
      <c r="D38" s="143" t="s">
        <v>1413</v>
      </c>
      <c r="E38" s="26" t="s">
        <v>528</v>
      </c>
      <c r="F38" s="134" t="s">
        <v>1414</v>
      </c>
      <c r="L38" s="134" t="str">
        <f t="shared" si="1"/>
        <v>EXT-C306, CONECTAR AL SWITCH DEL CIRCUITO DE ALUMBRADO EXISTENTE. CAMBIAR VOLTAJE A 120V., CON CABLE 2X12+14T AWG-CU THHN, EN TUBO EMT 1/2" Y CONEXION TSJ 3X12.</v>
      </c>
    </row>
    <row r="39" spans="2:12" ht="96.6" x14ac:dyDescent="0.3">
      <c r="B39" s="15" t="s">
        <v>1401</v>
      </c>
      <c r="C39" s="16" t="s">
        <v>1339</v>
      </c>
      <c r="D39" s="143" t="s">
        <v>1413</v>
      </c>
      <c r="E39" s="26" t="s">
        <v>528</v>
      </c>
      <c r="F39" s="134" t="s">
        <v>1414</v>
      </c>
      <c r="L39" s="134" t="str">
        <f t="shared" si="1"/>
        <v>EXT-C307, CONECTAR AL SWITCH DEL CIRCUITO DE ALUMBRADO EXISTENTE. CAMBIAR VOLTAJE A 120V., CON CABLE 2X12+14T AWG-CU THHN, EN TUBO EMT 1/2" Y CONEXION TSJ 3X12.</v>
      </c>
    </row>
    <row r="40" spans="2:12" ht="96.6" x14ac:dyDescent="0.3">
      <c r="B40" s="15" t="s">
        <v>1402</v>
      </c>
      <c r="C40" s="16" t="s">
        <v>1339</v>
      </c>
      <c r="D40" s="143" t="s">
        <v>1413</v>
      </c>
      <c r="E40" s="26" t="s">
        <v>528</v>
      </c>
      <c r="F40" s="134" t="s">
        <v>1414</v>
      </c>
      <c r="L40" s="134" t="str">
        <f t="shared" si="1"/>
        <v>EXT-C308, CONECTAR AL SWITCH DEL CIRCUITO DE ALUMBRADO EXISTENTE. CAMBIAR VOLTAJE A 120V., CON CABLE 2X12+14T AWG-CU THHN, EN TUBO EMT 1/2" Y CONEXION TSJ 3X12.</v>
      </c>
    </row>
    <row r="41" spans="2:12" ht="14.4" x14ac:dyDescent="0.3">
      <c r="B41" s="26" t="s">
        <v>1403</v>
      </c>
      <c r="C41" s="16" t="s">
        <v>1339</v>
      </c>
      <c r="D41" s="26" t="s">
        <v>1415</v>
      </c>
      <c r="E41" s="26"/>
      <c r="F41" s="134" t="s">
        <v>1414</v>
      </c>
      <c r="L41" s="134" t="str">
        <f t="shared" si="1"/>
        <v>EXT-309, CON CABLE 2X12+14T AWG-CU THHN, EN TUBO EMT 1/2" Y CONEXION TSJ 3X12.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A5ECE-91CC-4001-B73C-1C286F12829E}">
  <sheetPr codeName="Sheet7"/>
  <dimension ref="C1:M227"/>
  <sheetViews>
    <sheetView topLeftCell="A92" workbookViewId="0">
      <selection activeCell="C105" sqref="C105"/>
    </sheetView>
  </sheetViews>
  <sheetFormatPr baseColWidth="10" defaultColWidth="8.88671875" defaultRowHeight="14.4" x14ac:dyDescent="0.3"/>
  <cols>
    <col min="3" max="3" width="13.109375" style="26" bestFit="1" customWidth="1"/>
    <col min="4" max="6" width="13.109375" style="26" customWidth="1"/>
    <col min="12" max="12" width="84.6640625" customWidth="1"/>
  </cols>
  <sheetData>
    <row r="1" spans="3:13" x14ac:dyDescent="0.3">
      <c r="C1"/>
      <c r="D1"/>
      <c r="E1"/>
      <c r="F1"/>
    </row>
    <row r="2" spans="3:13" ht="18" x14ac:dyDescent="0.3">
      <c r="C2" s="203" t="s">
        <v>526</v>
      </c>
      <c r="D2" s="203"/>
      <c r="E2" s="203"/>
      <c r="F2" s="203"/>
      <c r="G2" s="203"/>
      <c r="H2" s="203"/>
      <c r="I2" s="203"/>
      <c r="J2" s="203"/>
      <c r="K2" s="203"/>
      <c r="L2" s="203"/>
      <c r="M2" s="203"/>
    </row>
    <row r="3" spans="3:13" x14ac:dyDescent="0.3">
      <c r="C3" t="s">
        <v>525</v>
      </c>
      <c r="D3"/>
      <c r="E3"/>
      <c r="F3"/>
    </row>
    <row r="4" spans="3:13" x14ac:dyDescent="0.3">
      <c r="C4" s="2" t="s">
        <v>377</v>
      </c>
      <c r="D4" s="2" t="s">
        <v>527</v>
      </c>
      <c r="E4" t="s">
        <v>421</v>
      </c>
      <c r="F4" s="2" t="s">
        <v>528</v>
      </c>
      <c r="G4" t="s">
        <v>419</v>
      </c>
      <c r="H4" s="2" t="s">
        <v>529</v>
      </c>
      <c r="I4" t="s">
        <v>420</v>
      </c>
      <c r="J4" s="27" t="s">
        <v>530</v>
      </c>
      <c r="L4" t="str">
        <f>CONCATENATE(C4,D4,E4,F4,G4,H4,I4,J4)</f>
        <v>UC-A101 , CIRCUITO P1CV-14, CON CABLE 3#6+1#8T AWG-CU THHN, BxCf/RMC 1"+ BANDEJA</v>
      </c>
    </row>
    <row r="5" spans="3:13" x14ac:dyDescent="0.3">
      <c r="C5" s="2" t="s">
        <v>377</v>
      </c>
      <c r="D5" s="2" t="s">
        <v>527</v>
      </c>
      <c r="E5" t="s">
        <v>422</v>
      </c>
      <c r="F5" s="2" t="s">
        <v>528</v>
      </c>
      <c r="G5" t="s">
        <v>419</v>
      </c>
      <c r="I5" t="s">
        <v>420</v>
      </c>
      <c r="J5" s="27" t="s">
        <v>530</v>
      </c>
      <c r="L5" t="str">
        <f t="shared" ref="L5:L68" si="0">CONCATENATE(C5,D5,E5,F5,G5,H5,I5,J5)</f>
        <v>UC-A101 , CIRCUITO P1CV-15, CON CABLE 3#6+1#8T1"+ BANDEJA</v>
      </c>
    </row>
    <row r="6" spans="3:13" x14ac:dyDescent="0.3">
      <c r="C6" s="2" t="s">
        <v>378</v>
      </c>
      <c r="D6" s="2" t="s">
        <v>527</v>
      </c>
      <c r="E6" t="s">
        <v>423</v>
      </c>
      <c r="F6" s="2" t="s">
        <v>528</v>
      </c>
      <c r="G6" t="s">
        <v>419</v>
      </c>
      <c r="I6" t="s">
        <v>420</v>
      </c>
      <c r="J6" s="27" t="s">
        <v>530</v>
      </c>
      <c r="L6" t="str">
        <f t="shared" si="0"/>
        <v>UC-A102 , CIRCUITO P1CV-08 , CON CABLE 3#6+1#8T1"+ BANDEJA</v>
      </c>
    </row>
    <row r="7" spans="3:13" x14ac:dyDescent="0.3">
      <c r="C7" s="2" t="s">
        <v>378</v>
      </c>
      <c r="D7" s="2" t="s">
        <v>527</v>
      </c>
      <c r="E7" t="s">
        <v>425</v>
      </c>
      <c r="F7" s="2" t="s">
        <v>528</v>
      </c>
      <c r="G7" t="s">
        <v>424</v>
      </c>
      <c r="I7" t="s">
        <v>420</v>
      </c>
      <c r="J7" s="27" t="s">
        <v>530</v>
      </c>
      <c r="L7" t="str">
        <f t="shared" si="0"/>
        <v>UC-A102 , CIRCUITO P1CV-09, CON CABLE 3#6+1#10T1"+ BANDEJA</v>
      </c>
    </row>
    <row r="8" spans="3:13" x14ac:dyDescent="0.3">
      <c r="C8" s="2" t="s">
        <v>379</v>
      </c>
      <c r="D8" s="2" t="s">
        <v>527</v>
      </c>
      <c r="E8" t="s">
        <v>426</v>
      </c>
      <c r="F8" s="2" t="s">
        <v>528</v>
      </c>
      <c r="G8" t="s">
        <v>419</v>
      </c>
      <c r="I8" t="s">
        <v>420</v>
      </c>
      <c r="J8" s="27" t="s">
        <v>530</v>
      </c>
      <c r="L8" t="str">
        <f t="shared" si="0"/>
        <v>UC-A103 , CIRCUITO P1CV-10, CON CABLE 3#6+1#8T1"+ BANDEJA</v>
      </c>
    </row>
    <row r="9" spans="3:13" x14ac:dyDescent="0.3">
      <c r="C9" s="2" t="s">
        <v>379</v>
      </c>
      <c r="D9" s="2" t="s">
        <v>527</v>
      </c>
      <c r="E9" t="s">
        <v>429</v>
      </c>
      <c r="F9" s="2" t="s">
        <v>528</v>
      </c>
      <c r="G9" t="s">
        <v>427</v>
      </c>
      <c r="I9" t="s">
        <v>428</v>
      </c>
      <c r="J9" s="27" t="s">
        <v>530</v>
      </c>
      <c r="L9" t="str">
        <f t="shared" si="0"/>
        <v>UC-A103 , CIRCUITO P1CV-11, CON CABLE 3#8+1#10T3/4"+ BANDEJA</v>
      </c>
    </row>
    <row r="10" spans="3:13" x14ac:dyDescent="0.3">
      <c r="C10" s="2" t="s">
        <v>380</v>
      </c>
      <c r="D10" s="2" t="s">
        <v>527</v>
      </c>
      <c r="E10" t="s">
        <v>430</v>
      </c>
      <c r="F10" s="2" t="s">
        <v>528</v>
      </c>
      <c r="G10" t="s">
        <v>424</v>
      </c>
      <c r="I10" t="s">
        <v>420</v>
      </c>
      <c r="J10" s="27" t="s">
        <v>530</v>
      </c>
      <c r="L10" t="str">
        <f t="shared" si="0"/>
        <v>UC-A104 , CIRCUITO P1CV-12, CON CABLE 3#6+1#10T1"+ BANDEJA</v>
      </c>
    </row>
    <row r="11" spans="3:13" x14ac:dyDescent="0.3">
      <c r="C11" s="2" t="s">
        <v>380</v>
      </c>
      <c r="D11" s="2" t="s">
        <v>527</v>
      </c>
      <c r="E11" t="s">
        <v>431</v>
      </c>
      <c r="F11" s="2" t="s">
        <v>528</v>
      </c>
      <c r="G11" t="s">
        <v>424</v>
      </c>
      <c r="I11" t="s">
        <v>420</v>
      </c>
      <c r="J11" s="27" t="s">
        <v>530</v>
      </c>
      <c r="L11" t="str">
        <f t="shared" si="0"/>
        <v>UC-A104 , CIRCUITO P1CV-13, CON CABLE 3#6+1#10T1"+ BANDEJA</v>
      </c>
    </row>
    <row r="12" spans="3:13" x14ac:dyDescent="0.3">
      <c r="C12" s="2" t="s">
        <v>381</v>
      </c>
      <c r="D12" s="2" t="s">
        <v>527</v>
      </c>
      <c r="E12" t="s">
        <v>432</v>
      </c>
      <c r="F12" s="2" t="s">
        <v>528</v>
      </c>
      <c r="G12" t="s">
        <v>424</v>
      </c>
      <c r="I12" t="s">
        <v>420</v>
      </c>
      <c r="J12" s="27" t="s">
        <v>530</v>
      </c>
      <c r="L12" t="str">
        <f t="shared" si="0"/>
        <v>UC-B101 , CIRCUITO P1AV-01, CON CABLE 3#6+1#10T1"+ BANDEJA</v>
      </c>
    </row>
    <row r="13" spans="3:13" x14ac:dyDescent="0.3">
      <c r="C13" s="2" t="s">
        <v>381</v>
      </c>
      <c r="D13" s="2" t="s">
        <v>527</v>
      </c>
      <c r="E13" t="s">
        <v>433</v>
      </c>
      <c r="F13" s="2" t="s">
        <v>528</v>
      </c>
      <c r="G13" t="s">
        <v>424</v>
      </c>
      <c r="I13" t="s">
        <v>420</v>
      </c>
      <c r="J13" s="27" t="s">
        <v>530</v>
      </c>
      <c r="L13" t="str">
        <f t="shared" si="0"/>
        <v>UC-B101 , CIRCUITO P1AV-02, CON CABLE 3#6+1#10T1"+ BANDEJA</v>
      </c>
    </row>
    <row r="14" spans="3:13" x14ac:dyDescent="0.3">
      <c r="C14" s="2" t="s">
        <v>381</v>
      </c>
      <c r="D14" s="2" t="s">
        <v>527</v>
      </c>
      <c r="E14" t="s">
        <v>434</v>
      </c>
      <c r="F14" s="2" t="s">
        <v>528</v>
      </c>
      <c r="G14" t="s">
        <v>427</v>
      </c>
      <c r="I14" t="s">
        <v>428</v>
      </c>
      <c r="J14" s="27" t="s">
        <v>530</v>
      </c>
      <c r="L14" t="str">
        <f t="shared" si="0"/>
        <v>UC-B101 , CIRCUITO P1AV-03, CON CABLE 3#8+1#10T3/4"+ BANDEJA</v>
      </c>
    </row>
    <row r="15" spans="3:13" x14ac:dyDescent="0.3">
      <c r="C15" s="2" t="s">
        <v>382</v>
      </c>
      <c r="D15" s="2" t="s">
        <v>527</v>
      </c>
      <c r="E15" t="s">
        <v>436</v>
      </c>
      <c r="F15" s="2" t="s">
        <v>528</v>
      </c>
      <c r="G15" t="s">
        <v>424</v>
      </c>
      <c r="I15" t="s">
        <v>420</v>
      </c>
      <c r="J15" s="27" t="s">
        <v>530</v>
      </c>
      <c r="L15" t="str">
        <f t="shared" si="0"/>
        <v>UC-B102 , CIRCUITO P1AV-05, CON CABLE 3#6+1#10T1"+ BANDEJA</v>
      </c>
    </row>
    <row r="16" spans="3:13" x14ac:dyDescent="0.3">
      <c r="C16" s="2" t="s">
        <v>382</v>
      </c>
      <c r="D16" s="2" t="s">
        <v>527</v>
      </c>
      <c r="E16" t="s">
        <v>437</v>
      </c>
      <c r="F16" s="2" t="s">
        <v>528</v>
      </c>
      <c r="G16" t="s">
        <v>427</v>
      </c>
      <c r="I16" t="s">
        <v>428</v>
      </c>
      <c r="J16" s="27" t="s">
        <v>530</v>
      </c>
      <c r="L16" t="str">
        <f t="shared" si="0"/>
        <v>UC-B102 , CIRCUITO P1AV-06, CON CABLE 3#8+1#10T3/4"+ BANDEJA</v>
      </c>
    </row>
    <row r="17" spans="3:12" x14ac:dyDescent="0.3">
      <c r="C17" s="2" t="s">
        <v>383</v>
      </c>
      <c r="D17" s="2" t="s">
        <v>527</v>
      </c>
      <c r="E17" t="s">
        <v>438</v>
      </c>
      <c r="F17" s="2" t="s">
        <v>528</v>
      </c>
      <c r="G17" t="s">
        <v>424</v>
      </c>
      <c r="I17" t="s">
        <v>420</v>
      </c>
      <c r="J17" s="27" t="s">
        <v>530</v>
      </c>
      <c r="L17" t="str">
        <f t="shared" si="0"/>
        <v>UC-B103 , CIRCUITO P1AV-07, CON CABLE 3#6+1#10T1"+ BANDEJA</v>
      </c>
    </row>
    <row r="18" spans="3:12" x14ac:dyDescent="0.3">
      <c r="C18" s="2" t="s">
        <v>383</v>
      </c>
      <c r="D18" s="2" t="s">
        <v>527</v>
      </c>
      <c r="E18" t="s">
        <v>439</v>
      </c>
      <c r="F18" s="2" t="s">
        <v>528</v>
      </c>
      <c r="G18" t="s">
        <v>424</v>
      </c>
      <c r="I18" t="s">
        <v>420</v>
      </c>
      <c r="J18" s="27" t="s">
        <v>530</v>
      </c>
      <c r="L18" t="str">
        <f t="shared" si="0"/>
        <v>UC-B103 , CIRCUITO P1AV-08, CON CABLE 3#6+1#10T1"+ BANDEJA</v>
      </c>
    </row>
    <row r="19" spans="3:12" x14ac:dyDescent="0.3">
      <c r="C19" s="2" t="s">
        <v>384</v>
      </c>
      <c r="D19" s="2" t="s">
        <v>527</v>
      </c>
      <c r="E19" t="s">
        <v>440</v>
      </c>
      <c r="F19" s="2" t="s">
        <v>528</v>
      </c>
      <c r="G19" t="s">
        <v>427</v>
      </c>
      <c r="I19" t="s">
        <v>428</v>
      </c>
      <c r="J19" s="27" t="s">
        <v>530</v>
      </c>
      <c r="L19" t="str">
        <f t="shared" si="0"/>
        <v>UC-B104 , CIRCUITO P1AV-09, CON CABLE 3#8+1#10T3/4"+ BANDEJA</v>
      </c>
    </row>
    <row r="20" spans="3:12" x14ac:dyDescent="0.3">
      <c r="C20" s="2" t="s">
        <v>384</v>
      </c>
      <c r="D20" s="2" t="s">
        <v>527</v>
      </c>
      <c r="E20" t="s">
        <v>441</v>
      </c>
      <c r="F20" s="2" t="s">
        <v>528</v>
      </c>
      <c r="G20" t="s">
        <v>427</v>
      </c>
      <c r="I20" t="s">
        <v>428</v>
      </c>
      <c r="J20" s="27" t="s">
        <v>530</v>
      </c>
      <c r="L20" t="str">
        <f t="shared" si="0"/>
        <v>UC-B104 , CIRCUITO P1AV-10, CON CABLE 3#8+1#10T3/4"+ BANDEJA</v>
      </c>
    </row>
    <row r="21" spans="3:12" x14ac:dyDescent="0.3">
      <c r="C21" s="2" t="s">
        <v>384</v>
      </c>
      <c r="D21" s="2" t="s">
        <v>527</v>
      </c>
      <c r="E21" t="s">
        <v>435</v>
      </c>
      <c r="F21" s="2" t="s">
        <v>528</v>
      </c>
      <c r="G21" t="s">
        <v>442</v>
      </c>
      <c r="I21" t="s">
        <v>428</v>
      </c>
      <c r="J21" s="27" t="s">
        <v>530</v>
      </c>
      <c r="L21" t="str">
        <f t="shared" si="0"/>
        <v>UC-B104 , CIRCUITO P1AV-04, CON CABLE 3#8+1#103/4"+ BANDEJA</v>
      </c>
    </row>
    <row r="22" spans="3:12" x14ac:dyDescent="0.3">
      <c r="C22" s="2" t="s">
        <v>385</v>
      </c>
      <c r="D22" s="2" t="s">
        <v>527</v>
      </c>
      <c r="E22" t="s">
        <v>443</v>
      </c>
      <c r="F22" s="2" t="s">
        <v>528</v>
      </c>
      <c r="G22" t="s">
        <v>427</v>
      </c>
      <c r="I22" t="s">
        <v>428</v>
      </c>
      <c r="J22" s="27" t="s">
        <v>530</v>
      </c>
      <c r="L22" t="str">
        <f t="shared" si="0"/>
        <v>UC-B105 , CIRCUITO P1AV-11, CON CABLE 3#8+1#10T3/4"+ BANDEJA</v>
      </c>
    </row>
    <row r="23" spans="3:12" x14ac:dyDescent="0.3">
      <c r="C23" s="2" t="s">
        <v>385</v>
      </c>
      <c r="D23" s="2" t="s">
        <v>527</v>
      </c>
      <c r="E23" t="s">
        <v>444</v>
      </c>
      <c r="F23" s="2" t="s">
        <v>528</v>
      </c>
      <c r="G23" t="s">
        <v>427</v>
      </c>
      <c r="I23" t="s">
        <v>428</v>
      </c>
      <c r="J23" s="27" t="s">
        <v>530</v>
      </c>
      <c r="L23" t="str">
        <f t="shared" si="0"/>
        <v>UC-B105 , CIRCUITO P1AV-12, CON CABLE 3#8+1#10T3/4"+ BANDEJA</v>
      </c>
    </row>
    <row r="24" spans="3:12" x14ac:dyDescent="0.3">
      <c r="C24" s="2" t="s">
        <v>386</v>
      </c>
      <c r="D24" s="2" t="s">
        <v>527</v>
      </c>
      <c r="E24" t="s">
        <v>445</v>
      </c>
      <c r="F24" s="2" t="s">
        <v>528</v>
      </c>
      <c r="G24" t="s">
        <v>427</v>
      </c>
      <c r="I24" t="s">
        <v>428</v>
      </c>
      <c r="J24" s="27" t="s">
        <v>530</v>
      </c>
      <c r="L24" t="str">
        <f t="shared" si="0"/>
        <v>UC-C101 , CIRCUITO P1CV-01, CON CABLE 3#8+1#10T3/4"+ BANDEJA</v>
      </c>
    </row>
    <row r="25" spans="3:12" x14ac:dyDescent="0.3">
      <c r="C25" s="2" t="s">
        <v>386</v>
      </c>
      <c r="D25" s="2" t="s">
        <v>527</v>
      </c>
      <c r="E25" t="s">
        <v>446</v>
      </c>
      <c r="F25" s="2" t="s">
        <v>528</v>
      </c>
      <c r="G25" t="s">
        <v>427</v>
      </c>
      <c r="I25" t="s">
        <v>428</v>
      </c>
      <c r="J25" s="27" t="s">
        <v>530</v>
      </c>
      <c r="L25" t="str">
        <f t="shared" si="0"/>
        <v>UC-C101 , CIRCUITO P1CV-02, CON CABLE 3#8+1#10T3/4"+ BANDEJA</v>
      </c>
    </row>
    <row r="26" spans="3:12" x14ac:dyDescent="0.3">
      <c r="C26" s="2" t="s">
        <v>386</v>
      </c>
      <c r="D26" s="2" t="s">
        <v>527</v>
      </c>
      <c r="E26" t="s">
        <v>447</v>
      </c>
      <c r="F26" s="2" t="s">
        <v>528</v>
      </c>
      <c r="G26" t="s">
        <v>427</v>
      </c>
      <c r="I26" t="s">
        <v>428</v>
      </c>
      <c r="J26" s="27" t="s">
        <v>530</v>
      </c>
      <c r="L26" t="str">
        <f t="shared" si="0"/>
        <v>UC-C101 , CIRCUITO P1CV-03, CON CABLE 3#8+1#10T3/4"+ BANDEJA</v>
      </c>
    </row>
    <row r="27" spans="3:12" x14ac:dyDescent="0.3">
      <c r="C27" s="2" t="s">
        <v>387</v>
      </c>
      <c r="D27" s="2" t="s">
        <v>527</v>
      </c>
      <c r="E27" t="s">
        <v>449</v>
      </c>
      <c r="F27" s="2" t="s">
        <v>528</v>
      </c>
      <c r="G27" t="s">
        <v>448</v>
      </c>
      <c r="I27" t="s">
        <v>420</v>
      </c>
      <c r="J27" s="27" t="s">
        <v>530</v>
      </c>
      <c r="L27" t="str">
        <f t="shared" si="0"/>
        <v>UC-C102 , CIRCUITO P1CV-04, CON CABLE 3#4+1#8T1"+ BANDEJA</v>
      </c>
    </row>
    <row r="28" spans="3:12" x14ac:dyDescent="0.3">
      <c r="C28" s="2" t="s">
        <v>387</v>
      </c>
      <c r="D28" s="2" t="s">
        <v>527</v>
      </c>
      <c r="E28" t="s">
        <v>450</v>
      </c>
      <c r="F28" s="2" t="s">
        <v>528</v>
      </c>
      <c r="G28" t="s">
        <v>427</v>
      </c>
      <c r="I28" t="s">
        <v>428</v>
      </c>
      <c r="J28" s="27" t="s">
        <v>530</v>
      </c>
      <c r="L28" t="str">
        <f t="shared" si="0"/>
        <v>UC-C102 , CIRCUITO P1CV-05, CON CABLE 3#8+1#10T3/4"+ BANDEJA</v>
      </c>
    </row>
    <row r="29" spans="3:12" x14ac:dyDescent="0.3">
      <c r="C29" s="2" t="s">
        <v>387</v>
      </c>
      <c r="D29" s="2" t="s">
        <v>527</v>
      </c>
      <c r="E29" t="s">
        <v>451</v>
      </c>
      <c r="F29" s="2" t="s">
        <v>528</v>
      </c>
      <c r="G29" t="s">
        <v>427</v>
      </c>
      <c r="I29" t="s">
        <v>428</v>
      </c>
      <c r="J29" s="27" t="s">
        <v>530</v>
      </c>
      <c r="L29" t="str">
        <f t="shared" si="0"/>
        <v>UC-C102 , CIRCUITO P1CV-06, CON CABLE 3#8+1#10T3/4"+ BANDEJA</v>
      </c>
    </row>
    <row r="30" spans="3:12" x14ac:dyDescent="0.3">
      <c r="C30" s="2" t="s">
        <v>388</v>
      </c>
      <c r="D30" s="2" t="s">
        <v>527</v>
      </c>
      <c r="E30" t="s">
        <v>452</v>
      </c>
      <c r="F30" s="2" t="s">
        <v>528</v>
      </c>
      <c r="G30" t="s">
        <v>424</v>
      </c>
      <c r="I30" t="s">
        <v>420</v>
      </c>
      <c r="J30" s="27" t="s">
        <v>530</v>
      </c>
      <c r="L30" t="str">
        <f t="shared" si="0"/>
        <v>UC-A201 , CIRCUITO P2CV-01, CON CABLE 3#6+1#10T1"+ BANDEJA</v>
      </c>
    </row>
    <row r="31" spans="3:12" x14ac:dyDescent="0.3">
      <c r="C31" s="2" t="s">
        <v>388</v>
      </c>
      <c r="D31" s="2" t="s">
        <v>527</v>
      </c>
      <c r="E31" t="s">
        <v>453</v>
      </c>
      <c r="F31" s="2" t="s">
        <v>528</v>
      </c>
      <c r="G31" t="s">
        <v>427</v>
      </c>
      <c r="I31" t="s">
        <v>428</v>
      </c>
      <c r="J31" s="27" t="s">
        <v>530</v>
      </c>
      <c r="L31" t="str">
        <f t="shared" si="0"/>
        <v>UC-A201 , CIRCUITO P2CV-02, CON CABLE 3#8+1#10T3/4"+ BANDEJA</v>
      </c>
    </row>
    <row r="32" spans="3:12" x14ac:dyDescent="0.3">
      <c r="C32" s="2" t="s">
        <v>388</v>
      </c>
      <c r="D32" s="2" t="s">
        <v>527</v>
      </c>
      <c r="E32" t="s">
        <v>454</v>
      </c>
      <c r="F32" s="2" t="s">
        <v>528</v>
      </c>
      <c r="G32" t="s">
        <v>427</v>
      </c>
      <c r="I32" t="s">
        <v>428</v>
      </c>
      <c r="J32" s="27" t="s">
        <v>530</v>
      </c>
      <c r="L32" t="str">
        <f t="shared" si="0"/>
        <v>UC-A201 , CIRCUITO P2CV-09, CON CABLE 3#8+1#10T3/4"+ BANDEJA</v>
      </c>
    </row>
    <row r="33" spans="3:12" x14ac:dyDescent="0.3">
      <c r="C33" s="2" t="s">
        <v>389</v>
      </c>
      <c r="D33" s="2" t="s">
        <v>527</v>
      </c>
      <c r="E33" t="s">
        <v>455</v>
      </c>
      <c r="F33" s="2" t="s">
        <v>528</v>
      </c>
      <c r="G33" t="s">
        <v>424</v>
      </c>
      <c r="I33" t="s">
        <v>420</v>
      </c>
      <c r="J33" s="27" t="s">
        <v>530</v>
      </c>
      <c r="L33" t="str">
        <f t="shared" si="0"/>
        <v>UC-A202 , CIRCUITO P2CV-03, CON CABLE 3#6+1#10T1"+ BANDEJA</v>
      </c>
    </row>
    <row r="34" spans="3:12" x14ac:dyDescent="0.3">
      <c r="C34" s="2" t="s">
        <v>389</v>
      </c>
      <c r="D34" s="2" t="s">
        <v>527</v>
      </c>
      <c r="E34" t="s">
        <v>456</v>
      </c>
      <c r="F34" s="2" t="s">
        <v>528</v>
      </c>
      <c r="G34" t="s">
        <v>427</v>
      </c>
      <c r="I34" t="s">
        <v>428</v>
      </c>
      <c r="J34" s="27" t="s">
        <v>530</v>
      </c>
      <c r="L34" t="str">
        <f t="shared" si="0"/>
        <v>UC-A202 , CIRCUITO P2CV-04, CON CABLE 3#8+1#10T3/4"+ BANDEJA</v>
      </c>
    </row>
    <row r="35" spans="3:12" x14ac:dyDescent="0.3">
      <c r="C35" s="2" t="s">
        <v>390</v>
      </c>
      <c r="D35" s="2" t="s">
        <v>527</v>
      </c>
      <c r="E35" t="s">
        <v>457</v>
      </c>
      <c r="F35" s="2" t="s">
        <v>528</v>
      </c>
      <c r="G35" t="s">
        <v>424</v>
      </c>
      <c r="I35" t="s">
        <v>420</v>
      </c>
      <c r="J35" s="27" t="s">
        <v>530</v>
      </c>
      <c r="L35" t="str">
        <f t="shared" si="0"/>
        <v>UC-A203 , CIRCUITO P2CV-05, CON CABLE 3#6+1#10T1"+ BANDEJA</v>
      </c>
    </row>
    <row r="36" spans="3:12" x14ac:dyDescent="0.3">
      <c r="C36" s="2" t="s">
        <v>390</v>
      </c>
      <c r="D36" s="2" t="s">
        <v>527</v>
      </c>
      <c r="E36" t="s">
        <v>458</v>
      </c>
      <c r="F36" s="2" t="s">
        <v>528</v>
      </c>
      <c r="G36" t="s">
        <v>427</v>
      </c>
      <c r="I36" t="s">
        <v>428</v>
      </c>
      <c r="J36" s="27" t="s">
        <v>530</v>
      </c>
      <c r="L36" t="str">
        <f t="shared" si="0"/>
        <v>UC-A203 , CIRCUITO P2CV-08, CON CABLE 3#8+1#10T3/4"+ BANDEJA</v>
      </c>
    </row>
    <row r="37" spans="3:12" x14ac:dyDescent="0.3">
      <c r="C37" s="2" t="s">
        <v>390</v>
      </c>
      <c r="D37" s="2" t="s">
        <v>527</v>
      </c>
      <c r="E37" t="s">
        <v>459</v>
      </c>
      <c r="F37" s="2" t="s">
        <v>528</v>
      </c>
      <c r="G37" t="s">
        <v>427</v>
      </c>
      <c r="I37" t="s">
        <v>428</v>
      </c>
      <c r="J37" s="27" t="s">
        <v>530</v>
      </c>
      <c r="L37" t="str">
        <f t="shared" si="0"/>
        <v>UC-A203 , CIRCUITO P2CV-06, CON CABLE 3#8+1#10T3/4"+ BANDEJA</v>
      </c>
    </row>
    <row r="38" spans="3:12" x14ac:dyDescent="0.3">
      <c r="C38" s="2" t="s">
        <v>391</v>
      </c>
      <c r="D38" s="2" t="s">
        <v>527</v>
      </c>
      <c r="E38" t="s">
        <v>461</v>
      </c>
      <c r="F38" s="2" t="s">
        <v>528</v>
      </c>
      <c r="G38" t="s">
        <v>460</v>
      </c>
      <c r="I38" t="s">
        <v>428</v>
      </c>
      <c r="J38" s="27" t="s">
        <v>530</v>
      </c>
      <c r="L38" t="str">
        <f t="shared" si="0"/>
        <v>UC-A204 , CIRCUITO P2CV-07, CON CABLE 3#10+1#10T3/4"+ BANDEJA</v>
      </c>
    </row>
    <row r="39" spans="3:12" x14ac:dyDescent="0.3">
      <c r="C39" s="2" t="s">
        <v>392</v>
      </c>
      <c r="D39" s="2" t="s">
        <v>527</v>
      </c>
      <c r="E39" t="s">
        <v>462</v>
      </c>
      <c r="F39" s="2" t="s">
        <v>528</v>
      </c>
      <c r="G39" t="s">
        <v>424</v>
      </c>
      <c r="I39" t="s">
        <v>420</v>
      </c>
      <c r="J39" s="27" t="s">
        <v>530</v>
      </c>
      <c r="L39" t="str">
        <f t="shared" si="0"/>
        <v>UC-B201 , CIRCUITO P2AV-09, CON CABLE 3#6+1#10T1"+ BANDEJA</v>
      </c>
    </row>
    <row r="40" spans="3:12" x14ac:dyDescent="0.3">
      <c r="C40" s="2" t="s">
        <v>392</v>
      </c>
      <c r="D40" s="2" t="s">
        <v>527</v>
      </c>
      <c r="E40" t="s">
        <v>463</v>
      </c>
      <c r="F40" s="2" t="s">
        <v>528</v>
      </c>
      <c r="G40" t="s">
        <v>427</v>
      </c>
      <c r="I40" t="s">
        <v>428</v>
      </c>
      <c r="J40" s="27" t="s">
        <v>530</v>
      </c>
      <c r="L40" t="str">
        <f t="shared" si="0"/>
        <v>UC-B201 , CIRCUITO P2AV-10, CON CABLE 3#8+1#10T3/4"+ BANDEJA</v>
      </c>
    </row>
    <row r="41" spans="3:12" x14ac:dyDescent="0.3">
      <c r="C41" s="2" t="s">
        <v>393</v>
      </c>
      <c r="D41" s="2" t="s">
        <v>527</v>
      </c>
      <c r="E41" t="s">
        <v>464</v>
      </c>
      <c r="F41" s="2" t="s">
        <v>528</v>
      </c>
      <c r="G41" t="s">
        <v>424</v>
      </c>
      <c r="I41" t="s">
        <v>420</v>
      </c>
      <c r="J41" s="27" t="s">
        <v>530</v>
      </c>
      <c r="L41" t="str">
        <f t="shared" si="0"/>
        <v>UC-B202 , CIRCUITO P2AV-11, CON CABLE 3#6+1#10T1"+ BANDEJA</v>
      </c>
    </row>
    <row r="42" spans="3:12" x14ac:dyDescent="0.3">
      <c r="C42" s="2" t="s">
        <v>393</v>
      </c>
      <c r="D42" s="2" t="s">
        <v>527</v>
      </c>
      <c r="E42" t="s">
        <v>465</v>
      </c>
      <c r="F42" s="2" t="s">
        <v>528</v>
      </c>
      <c r="G42" t="s">
        <v>427</v>
      </c>
      <c r="I42" t="s">
        <v>428</v>
      </c>
      <c r="J42" s="27" t="s">
        <v>530</v>
      </c>
      <c r="L42" t="str">
        <f t="shared" si="0"/>
        <v>UC-B202 , CIRCUITO P2AV-12, CON CABLE 3#8+1#10T3/4"+ BANDEJA</v>
      </c>
    </row>
    <row r="43" spans="3:12" x14ac:dyDescent="0.3">
      <c r="C43" s="2" t="s">
        <v>393</v>
      </c>
      <c r="D43" s="2" t="s">
        <v>527</v>
      </c>
      <c r="E43" t="s">
        <v>466</v>
      </c>
      <c r="F43" s="2" t="s">
        <v>528</v>
      </c>
      <c r="G43" t="s">
        <v>427</v>
      </c>
      <c r="I43" t="s">
        <v>428</v>
      </c>
      <c r="J43" s="27" t="s">
        <v>530</v>
      </c>
      <c r="L43" t="str">
        <f t="shared" si="0"/>
        <v>UC-B202 , CIRCUITO P2AV-19, CON CABLE 3#8+1#10T3/4"+ BANDEJA</v>
      </c>
    </row>
    <row r="44" spans="3:12" x14ac:dyDescent="0.3">
      <c r="C44" s="2" t="s">
        <v>394</v>
      </c>
      <c r="D44" s="2" t="s">
        <v>527</v>
      </c>
      <c r="E44" t="s">
        <v>467</v>
      </c>
      <c r="F44" s="2" t="s">
        <v>528</v>
      </c>
      <c r="G44" t="s">
        <v>424</v>
      </c>
      <c r="I44" t="s">
        <v>420</v>
      </c>
      <c r="J44" s="27" t="s">
        <v>530</v>
      </c>
      <c r="L44" t="str">
        <f t="shared" si="0"/>
        <v>UC-B203 , CIRCUITO P2AV-13, CON CABLE 3#6+1#10T1"+ BANDEJA</v>
      </c>
    </row>
    <row r="45" spans="3:12" x14ac:dyDescent="0.3">
      <c r="C45" s="2" t="s">
        <v>394</v>
      </c>
      <c r="D45" s="2" t="s">
        <v>527</v>
      </c>
      <c r="E45" t="s">
        <v>468</v>
      </c>
      <c r="F45" s="2" t="s">
        <v>528</v>
      </c>
      <c r="G45" t="s">
        <v>427</v>
      </c>
      <c r="I45" t="s">
        <v>428</v>
      </c>
      <c r="J45" s="27" t="s">
        <v>530</v>
      </c>
      <c r="L45" t="str">
        <f t="shared" si="0"/>
        <v>UC-B203 , CIRCUITO P2AV-20, CON CABLE 3#8+1#10T3/4"+ BANDEJA</v>
      </c>
    </row>
    <row r="46" spans="3:12" x14ac:dyDescent="0.3">
      <c r="C46" s="2" t="s">
        <v>394</v>
      </c>
      <c r="D46" s="2" t="s">
        <v>527</v>
      </c>
      <c r="E46" t="s">
        <v>469</v>
      </c>
      <c r="F46" s="2" t="s">
        <v>528</v>
      </c>
      <c r="G46" t="s">
        <v>427</v>
      </c>
      <c r="I46" t="s">
        <v>428</v>
      </c>
      <c r="J46" s="27" t="s">
        <v>530</v>
      </c>
      <c r="L46" t="str">
        <f t="shared" si="0"/>
        <v>UC-B203 , CIRCUITO P2AV-14, CON CABLE 3#8+1#10T3/4"+ BANDEJA</v>
      </c>
    </row>
    <row r="47" spans="3:12" x14ac:dyDescent="0.3">
      <c r="C47" s="2" t="s">
        <v>395</v>
      </c>
      <c r="D47" s="2" t="s">
        <v>527</v>
      </c>
      <c r="E47" t="s">
        <v>470</v>
      </c>
      <c r="F47" s="2" t="s">
        <v>528</v>
      </c>
      <c r="G47" t="s">
        <v>424</v>
      </c>
      <c r="I47" t="s">
        <v>420</v>
      </c>
      <c r="J47" s="27" t="s">
        <v>530</v>
      </c>
      <c r="L47" t="str">
        <f t="shared" si="0"/>
        <v>UC-B204 , CIRCUITO P2AV-15, CON CABLE 3#6+1#10T1"+ BANDEJA</v>
      </c>
    </row>
    <row r="48" spans="3:12" x14ac:dyDescent="0.3">
      <c r="C48" s="2" t="s">
        <v>395</v>
      </c>
      <c r="D48" s="2" t="s">
        <v>527</v>
      </c>
      <c r="E48" t="s">
        <v>471</v>
      </c>
      <c r="F48" s="2" t="s">
        <v>528</v>
      </c>
      <c r="G48" t="s">
        <v>427</v>
      </c>
      <c r="I48" t="s">
        <v>428</v>
      </c>
      <c r="J48" s="27" t="s">
        <v>530</v>
      </c>
      <c r="L48" t="str">
        <f t="shared" si="0"/>
        <v>UC-B204 , CIRCUITO P2AV-16, CON CABLE 3#8+1#10T3/4"+ BANDEJA</v>
      </c>
    </row>
    <row r="49" spans="3:12" x14ac:dyDescent="0.3">
      <c r="C49" s="2" t="s">
        <v>396</v>
      </c>
      <c r="D49" s="2" t="s">
        <v>527</v>
      </c>
      <c r="E49" t="s">
        <v>472</v>
      </c>
      <c r="F49" s="2" t="s">
        <v>528</v>
      </c>
      <c r="G49" t="s">
        <v>424</v>
      </c>
      <c r="I49" t="s">
        <v>420</v>
      </c>
      <c r="J49" s="27" t="s">
        <v>530</v>
      </c>
      <c r="L49" t="str">
        <f t="shared" si="0"/>
        <v>UC-C201 , CIRCUITO P3AW-05, CON CABLE 3#6+1#10T1"+ BANDEJA</v>
      </c>
    </row>
    <row r="50" spans="3:12" x14ac:dyDescent="0.3">
      <c r="C50" s="2" t="s">
        <v>396</v>
      </c>
      <c r="D50" s="2" t="s">
        <v>527</v>
      </c>
      <c r="E50" t="s">
        <v>473</v>
      </c>
      <c r="F50" s="2" t="s">
        <v>528</v>
      </c>
      <c r="G50" t="s">
        <v>427</v>
      </c>
      <c r="I50" t="s">
        <v>428</v>
      </c>
      <c r="J50" s="27" t="s">
        <v>530</v>
      </c>
      <c r="L50" t="str">
        <f t="shared" si="0"/>
        <v>UC-C201 , CIRCUITO P3AW-06, CON CABLE 3#8+1#10T3/4"+ BANDEJA</v>
      </c>
    </row>
    <row r="51" spans="3:12" x14ac:dyDescent="0.3">
      <c r="C51" s="2" t="s">
        <v>396</v>
      </c>
      <c r="D51" s="2" t="s">
        <v>527</v>
      </c>
      <c r="E51" t="s">
        <v>474</v>
      </c>
      <c r="F51" s="2" t="s">
        <v>528</v>
      </c>
      <c r="G51" t="s">
        <v>427</v>
      </c>
      <c r="I51" t="s">
        <v>428</v>
      </c>
      <c r="J51" s="27" t="s">
        <v>530</v>
      </c>
      <c r="L51" t="str">
        <f t="shared" si="0"/>
        <v>UC-C201 , CIRCUITO P3AW-15, CON CABLE 3#8+1#10T3/4"+ BANDEJA</v>
      </c>
    </row>
    <row r="52" spans="3:12" x14ac:dyDescent="0.3">
      <c r="C52" s="2" t="s">
        <v>397</v>
      </c>
      <c r="D52" s="2" t="s">
        <v>527</v>
      </c>
      <c r="E52" t="s">
        <v>475</v>
      </c>
      <c r="F52" s="2" t="s">
        <v>528</v>
      </c>
      <c r="G52" t="s">
        <v>427</v>
      </c>
      <c r="I52" t="s">
        <v>428</v>
      </c>
      <c r="J52" s="27" t="s">
        <v>530</v>
      </c>
      <c r="L52" t="str">
        <f t="shared" si="0"/>
        <v>UC-C202 , CIRCUITO P3AW-03, CON CABLE 3#8+1#10T3/4"+ BANDEJA</v>
      </c>
    </row>
    <row r="53" spans="3:12" x14ac:dyDescent="0.3">
      <c r="C53" s="2" t="s">
        <v>397</v>
      </c>
      <c r="D53" s="2" t="s">
        <v>527</v>
      </c>
      <c r="E53" t="s">
        <v>476</v>
      </c>
      <c r="F53" s="2" t="s">
        <v>528</v>
      </c>
      <c r="G53" t="s">
        <v>427</v>
      </c>
      <c r="I53" t="s">
        <v>428</v>
      </c>
      <c r="J53" s="27" t="s">
        <v>530</v>
      </c>
      <c r="L53" t="str">
        <f t="shared" si="0"/>
        <v>UC-C202 , CIRCUITO P3AW-04, CON CABLE 3#8+1#10T3/4"+ BANDEJA</v>
      </c>
    </row>
    <row r="54" spans="3:12" x14ac:dyDescent="0.3">
      <c r="C54" s="2" t="s">
        <v>397</v>
      </c>
      <c r="D54" s="2" t="s">
        <v>527</v>
      </c>
      <c r="E54" t="s">
        <v>477</v>
      </c>
      <c r="F54" s="2" t="s">
        <v>528</v>
      </c>
      <c r="G54" t="s">
        <v>427</v>
      </c>
      <c r="I54" t="s">
        <v>428</v>
      </c>
      <c r="J54" s="27" t="s">
        <v>530</v>
      </c>
      <c r="L54" t="str">
        <f t="shared" si="0"/>
        <v>UC-C202 , CIRCUITO P3AW-16, CON CABLE 3#8+1#10T3/4"+ BANDEJA</v>
      </c>
    </row>
    <row r="55" spans="3:12" x14ac:dyDescent="0.3">
      <c r="C55" s="2" t="s">
        <v>398</v>
      </c>
      <c r="D55" s="2" t="s">
        <v>527</v>
      </c>
      <c r="E55" t="s">
        <v>478</v>
      </c>
      <c r="F55" s="2" t="s">
        <v>528</v>
      </c>
      <c r="G55" t="s">
        <v>427</v>
      </c>
      <c r="I55" t="s">
        <v>428</v>
      </c>
      <c r="J55" s="27" t="s">
        <v>530</v>
      </c>
      <c r="L55" t="str">
        <f t="shared" si="0"/>
        <v>UC-C203 , CIRCUITO P3AW-01, CON CABLE 3#8+1#10T3/4"+ BANDEJA</v>
      </c>
    </row>
    <row r="56" spans="3:12" x14ac:dyDescent="0.3">
      <c r="C56" s="2" t="s">
        <v>398</v>
      </c>
      <c r="D56" s="2" t="s">
        <v>527</v>
      </c>
      <c r="E56" t="s">
        <v>479</v>
      </c>
      <c r="F56" s="2" t="s">
        <v>528</v>
      </c>
      <c r="G56" t="s">
        <v>427</v>
      </c>
      <c r="I56" t="s">
        <v>428</v>
      </c>
      <c r="J56" s="27" t="s">
        <v>530</v>
      </c>
      <c r="L56" t="str">
        <f t="shared" si="0"/>
        <v>UC-C203 , CIRCUITO PSAW-17, CON CABLE 3#8+1#10T3/4"+ BANDEJA</v>
      </c>
    </row>
    <row r="57" spans="3:12" x14ac:dyDescent="0.3">
      <c r="C57" s="2" t="s">
        <v>398</v>
      </c>
      <c r="D57" s="2" t="s">
        <v>527</v>
      </c>
      <c r="E57" t="s">
        <v>480</v>
      </c>
      <c r="F57" s="2" t="s">
        <v>528</v>
      </c>
      <c r="G57" t="s">
        <v>427</v>
      </c>
      <c r="I57" t="s">
        <v>428</v>
      </c>
      <c r="J57" s="27" t="s">
        <v>530</v>
      </c>
      <c r="L57" t="str">
        <f t="shared" si="0"/>
        <v>UC-C203 , CIRCUITO P3AW-02, CON CABLE 3#8+1#10T3/4"+ BANDEJA</v>
      </c>
    </row>
    <row r="58" spans="3:12" x14ac:dyDescent="0.3">
      <c r="C58" s="2" t="s">
        <v>399</v>
      </c>
      <c r="D58" s="2" t="s">
        <v>527</v>
      </c>
      <c r="E58" t="s">
        <v>481</v>
      </c>
      <c r="F58" s="2" t="s">
        <v>528</v>
      </c>
      <c r="G58" t="s">
        <v>427</v>
      </c>
      <c r="I58" t="s">
        <v>428</v>
      </c>
      <c r="J58" s="27" t="s">
        <v>530</v>
      </c>
      <c r="L58" t="str">
        <f t="shared" si="0"/>
        <v>UC-C204 , CIRCUITO P3CV-01, CON CABLE 3#8+1#10T3/4"+ BANDEJA</v>
      </c>
    </row>
    <row r="59" spans="3:12" x14ac:dyDescent="0.3">
      <c r="C59" s="2" t="s">
        <v>399</v>
      </c>
      <c r="D59" s="2" t="s">
        <v>527</v>
      </c>
      <c r="E59" t="s">
        <v>482</v>
      </c>
      <c r="F59" s="2" t="s">
        <v>528</v>
      </c>
      <c r="G59" t="s">
        <v>427</v>
      </c>
      <c r="I59" t="s">
        <v>428</v>
      </c>
      <c r="J59" s="27" t="s">
        <v>530</v>
      </c>
      <c r="L59" t="str">
        <f t="shared" si="0"/>
        <v>UC-C204 , CIRCUITO P3CV-02, CON CABLE 3#8+1#10T3/4"+ BANDEJA</v>
      </c>
    </row>
    <row r="60" spans="3:12" x14ac:dyDescent="0.3">
      <c r="C60" s="2" t="s">
        <v>399</v>
      </c>
      <c r="D60" s="2" t="s">
        <v>527</v>
      </c>
      <c r="E60" t="s">
        <v>483</v>
      </c>
      <c r="F60" s="2" t="s">
        <v>528</v>
      </c>
      <c r="G60" t="s">
        <v>427</v>
      </c>
      <c r="I60" t="s">
        <v>428</v>
      </c>
      <c r="J60" s="27" t="s">
        <v>530</v>
      </c>
      <c r="L60" t="str">
        <f t="shared" si="0"/>
        <v>UC-C204 , CIRCUITO P3CV-13, CON CABLE 3#8+1#10T3/4"+ BANDEJA</v>
      </c>
    </row>
    <row r="61" spans="3:12" x14ac:dyDescent="0.3">
      <c r="C61" s="2" t="s">
        <v>400</v>
      </c>
      <c r="D61" s="2" t="s">
        <v>527</v>
      </c>
      <c r="E61" t="s">
        <v>484</v>
      </c>
      <c r="F61" s="2" t="s">
        <v>528</v>
      </c>
      <c r="G61" t="s">
        <v>424</v>
      </c>
      <c r="I61" t="s">
        <v>420</v>
      </c>
      <c r="J61" s="27" t="s">
        <v>530</v>
      </c>
      <c r="L61" t="str">
        <f t="shared" si="0"/>
        <v>UC-C205 , CIRCUITO P3CV-03, CON CABLE 3#6+1#10T1"+ BANDEJA</v>
      </c>
    </row>
    <row r="62" spans="3:12" x14ac:dyDescent="0.3">
      <c r="C62" s="2" t="s">
        <v>400</v>
      </c>
      <c r="D62" s="2" t="s">
        <v>527</v>
      </c>
      <c r="E62" t="s">
        <v>485</v>
      </c>
      <c r="F62" s="2" t="s">
        <v>528</v>
      </c>
      <c r="G62" t="s">
        <v>424</v>
      </c>
      <c r="I62" t="s">
        <v>420</v>
      </c>
      <c r="J62" s="27" t="s">
        <v>530</v>
      </c>
      <c r="L62" t="str">
        <f t="shared" si="0"/>
        <v>UC-C205 , CIRCUITO P3CV-04, CON CABLE 3#6+1#10T1"+ BANDEJA</v>
      </c>
    </row>
    <row r="63" spans="3:12" x14ac:dyDescent="0.3">
      <c r="C63" s="2" t="s">
        <v>401</v>
      </c>
      <c r="D63" s="2" t="s">
        <v>527</v>
      </c>
      <c r="E63" t="s">
        <v>486</v>
      </c>
      <c r="F63" s="2" t="s">
        <v>528</v>
      </c>
      <c r="G63" t="s">
        <v>424</v>
      </c>
      <c r="I63" t="s">
        <v>420</v>
      </c>
      <c r="J63" s="27" t="s">
        <v>530</v>
      </c>
      <c r="L63" t="str">
        <f t="shared" si="0"/>
        <v>UC-C206 , CIRCUITO P3CV-05, CON CABLE 3#6+1#10T1"+ BANDEJA</v>
      </c>
    </row>
    <row r="64" spans="3:12" x14ac:dyDescent="0.3">
      <c r="C64" s="2" t="s">
        <v>401</v>
      </c>
      <c r="D64" s="2" t="s">
        <v>527</v>
      </c>
      <c r="E64" t="s">
        <v>487</v>
      </c>
      <c r="F64" s="2" t="s">
        <v>528</v>
      </c>
      <c r="G64" t="s">
        <v>427</v>
      </c>
      <c r="I64" t="s">
        <v>428</v>
      </c>
      <c r="J64" s="27" t="s">
        <v>530</v>
      </c>
      <c r="L64" t="str">
        <f t="shared" si="0"/>
        <v>UC-C206 , CIRCUITO P3CV-06, CON CABLE 3#8+1#10T3/4"+ BANDEJA</v>
      </c>
    </row>
    <row r="65" spans="3:12" x14ac:dyDescent="0.3">
      <c r="C65" s="2" t="s">
        <v>402</v>
      </c>
      <c r="D65" s="2" t="s">
        <v>527</v>
      </c>
      <c r="E65" t="s">
        <v>488</v>
      </c>
      <c r="F65" s="2" t="s">
        <v>528</v>
      </c>
      <c r="G65" t="s">
        <v>424</v>
      </c>
      <c r="I65" t="s">
        <v>420</v>
      </c>
      <c r="J65" s="27" t="s">
        <v>530</v>
      </c>
      <c r="L65" t="str">
        <f t="shared" si="0"/>
        <v>UC-C301 , CIRCUITO P3CV-11, CON CABLE 3#6+1#10T1"+ BANDEJA</v>
      </c>
    </row>
    <row r="66" spans="3:12" x14ac:dyDescent="0.3">
      <c r="C66" s="2" t="s">
        <v>402</v>
      </c>
      <c r="D66" s="2" t="s">
        <v>527</v>
      </c>
      <c r="E66" t="s">
        <v>489</v>
      </c>
      <c r="F66" s="2" t="s">
        <v>528</v>
      </c>
      <c r="G66" t="s">
        <v>427</v>
      </c>
      <c r="I66" t="s">
        <v>428</v>
      </c>
      <c r="J66" s="27" t="s">
        <v>530</v>
      </c>
      <c r="L66" t="str">
        <f t="shared" si="0"/>
        <v>UC-C301 , CIRCUITO P3CV-12, CON CABLE 3#8+1#10T3/4"+ BANDEJA</v>
      </c>
    </row>
    <row r="67" spans="3:12" x14ac:dyDescent="0.3">
      <c r="C67" s="2" t="s">
        <v>403</v>
      </c>
      <c r="D67" s="2" t="s">
        <v>527</v>
      </c>
      <c r="E67" t="s">
        <v>490</v>
      </c>
      <c r="F67" s="2" t="s">
        <v>528</v>
      </c>
      <c r="G67" t="s">
        <v>427</v>
      </c>
      <c r="I67" t="s">
        <v>428</v>
      </c>
      <c r="J67" s="27" t="s">
        <v>530</v>
      </c>
      <c r="L67" t="str">
        <f t="shared" si="0"/>
        <v>UC-C302 , CIRCUITO P3CV-07, CON CABLE 3#8+1#10T3/4"+ BANDEJA</v>
      </c>
    </row>
    <row r="68" spans="3:12" x14ac:dyDescent="0.3">
      <c r="C68" s="2" t="s">
        <v>403</v>
      </c>
      <c r="D68" s="2" t="s">
        <v>527</v>
      </c>
      <c r="E68" t="s">
        <v>491</v>
      </c>
      <c r="F68" s="2" t="s">
        <v>528</v>
      </c>
      <c r="G68" t="s">
        <v>427</v>
      </c>
      <c r="I68" t="s">
        <v>428</v>
      </c>
      <c r="J68" s="27" t="s">
        <v>530</v>
      </c>
      <c r="L68" t="str">
        <f t="shared" si="0"/>
        <v>UC-C302 , CIRCUITO P3CV-08, CON CABLE 3#8+1#10T3/4"+ BANDEJA</v>
      </c>
    </row>
    <row r="69" spans="3:12" x14ac:dyDescent="0.3">
      <c r="C69" s="2" t="s">
        <v>404</v>
      </c>
      <c r="D69" s="2" t="s">
        <v>527</v>
      </c>
      <c r="E69" t="s">
        <v>492</v>
      </c>
      <c r="F69" s="2" t="s">
        <v>528</v>
      </c>
      <c r="G69" t="s">
        <v>424</v>
      </c>
      <c r="I69" t="s">
        <v>420</v>
      </c>
      <c r="J69" s="27" t="s">
        <v>530</v>
      </c>
      <c r="L69" t="str">
        <f t="shared" ref="L69:L102" si="1">CONCATENATE(C69,D69,E69,F69,G69,H69,I69,J69)</f>
        <v>UC-C303 , CIRCUITO P3CV-09, CON CABLE 3#6+1#10T1"+ BANDEJA</v>
      </c>
    </row>
    <row r="70" spans="3:12" x14ac:dyDescent="0.3">
      <c r="C70" s="2" t="s">
        <v>405</v>
      </c>
      <c r="D70" s="2" t="s">
        <v>527</v>
      </c>
      <c r="E70" t="s">
        <v>493</v>
      </c>
      <c r="F70" s="2" t="s">
        <v>528</v>
      </c>
      <c r="G70" t="s">
        <v>424</v>
      </c>
      <c r="I70" t="s">
        <v>420</v>
      </c>
      <c r="J70" s="27" t="s">
        <v>530</v>
      </c>
      <c r="L70" t="str">
        <f t="shared" si="1"/>
        <v>UC-C304 , CIRCUITO P3AW-13, CON CABLE 3#6+1#10T1"+ BANDEJA</v>
      </c>
    </row>
    <row r="71" spans="3:12" x14ac:dyDescent="0.3">
      <c r="C71" s="2" t="s">
        <v>405</v>
      </c>
      <c r="D71" s="2" t="s">
        <v>527</v>
      </c>
      <c r="E71" t="s">
        <v>494</v>
      </c>
      <c r="F71" s="2" t="s">
        <v>528</v>
      </c>
      <c r="G71" t="s">
        <v>424</v>
      </c>
      <c r="I71" t="s">
        <v>420</v>
      </c>
      <c r="J71" s="27" t="s">
        <v>530</v>
      </c>
      <c r="L71" t="str">
        <f t="shared" si="1"/>
        <v>UC-C304 , CIRCUITO P3AW-14, CON CABLE 3#6+1#10T1"+ BANDEJA</v>
      </c>
    </row>
    <row r="72" spans="3:12" x14ac:dyDescent="0.3">
      <c r="C72" s="2" t="s">
        <v>406</v>
      </c>
      <c r="D72" s="2" t="s">
        <v>527</v>
      </c>
      <c r="E72" t="s">
        <v>495</v>
      </c>
      <c r="F72" s="2" t="s">
        <v>528</v>
      </c>
      <c r="G72" t="s">
        <v>424</v>
      </c>
      <c r="I72" t="s">
        <v>420</v>
      </c>
      <c r="J72" s="27" t="s">
        <v>530</v>
      </c>
      <c r="L72" t="str">
        <f t="shared" si="1"/>
        <v>UC-C305 , CIRCUITO P3AW-11, CON CABLE 3#6+1#10T1"+ BANDEJA</v>
      </c>
    </row>
    <row r="73" spans="3:12" x14ac:dyDescent="0.3">
      <c r="C73" s="2" t="s">
        <v>407</v>
      </c>
      <c r="D73" s="2" t="s">
        <v>527</v>
      </c>
      <c r="E73" t="s">
        <v>496</v>
      </c>
      <c r="F73" s="2" t="s">
        <v>528</v>
      </c>
      <c r="G73" t="s">
        <v>427</v>
      </c>
      <c r="I73" t="s">
        <v>428</v>
      </c>
      <c r="J73" s="27" t="s">
        <v>530</v>
      </c>
      <c r="L73" t="str">
        <f t="shared" si="1"/>
        <v>UC-C306 , CIRCUITO P3AW-09, CON CABLE 3#8+1#10T3/4"+ BANDEJA</v>
      </c>
    </row>
    <row r="74" spans="3:12" x14ac:dyDescent="0.3">
      <c r="C74" s="2" t="s">
        <v>407</v>
      </c>
      <c r="D74" s="2" t="s">
        <v>527</v>
      </c>
      <c r="E74" t="s">
        <v>497</v>
      </c>
      <c r="F74" s="2" t="s">
        <v>528</v>
      </c>
      <c r="G74" t="s">
        <v>427</v>
      </c>
      <c r="I74" t="s">
        <v>428</v>
      </c>
      <c r="J74" s="27" t="s">
        <v>530</v>
      </c>
      <c r="L74" t="str">
        <f t="shared" si="1"/>
        <v>UC-C306 , CIRCUITO P3AW-10, CON CABLE 3#8+1#10T3/4"+ BANDEJA</v>
      </c>
    </row>
    <row r="75" spans="3:12" x14ac:dyDescent="0.3">
      <c r="C75" s="2" t="s">
        <v>408</v>
      </c>
      <c r="D75" s="2" t="s">
        <v>527</v>
      </c>
      <c r="E75" t="s">
        <v>498</v>
      </c>
      <c r="F75" s="2" t="s">
        <v>528</v>
      </c>
      <c r="G75" t="s">
        <v>424</v>
      </c>
      <c r="I75" t="s">
        <v>420</v>
      </c>
      <c r="J75" s="27" t="s">
        <v>530</v>
      </c>
      <c r="L75" t="str">
        <f t="shared" si="1"/>
        <v>UC-C307 , CIRCUITO P3AW-07, CON CABLE 3#6+1#10T1"+ BANDEJA</v>
      </c>
    </row>
    <row r="76" spans="3:12" x14ac:dyDescent="0.3">
      <c r="C76" s="2" t="s">
        <v>408</v>
      </c>
      <c r="D76" s="2" t="s">
        <v>527</v>
      </c>
      <c r="E76" t="s">
        <v>499</v>
      </c>
      <c r="F76" s="2" t="s">
        <v>528</v>
      </c>
      <c r="G76" t="s">
        <v>424</v>
      </c>
      <c r="I76" t="s">
        <v>420</v>
      </c>
      <c r="J76" s="27" t="s">
        <v>530</v>
      </c>
      <c r="L76" t="str">
        <f t="shared" si="1"/>
        <v>UC-C307 , CIRCUITO P3AW-08, CON CABLE 3#6+1#10T1"+ BANDEJA</v>
      </c>
    </row>
    <row r="77" spans="3:12" x14ac:dyDescent="0.3">
      <c r="C77" s="2" t="s">
        <v>408</v>
      </c>
      <c r="D77" s="2" t="s">
        <v>527</v>
      </c>
      <c r="E77" t="s">
        <v>500</v>
      </c>
      <c r="F77" s="2" t="s">
        <v>528</v>
      </c>
      <c r="G77" t="s">
        <v>424</v>
      </c>
      <c r="I77" t="s">
        <v>420</v>
      </c>
      <c r="J77" s="27" t="s">
        <v>530</v>
      </c>
      <c r="L77" t="str">
        <f t="shared" si="1"/>
        <v>UC-C307 , CIRCUITO PSAW-12, CON CABLE 3#6+1#10T1"+ BANDEJA</v>
      </c>
    </row>
    <row r="78" spans="3:12" x14ac:dyDescent="0.3">
      <c r="C78" s="2" t="s">
        <v>409</v>
      </c>
      <c r="D78" s="2" t="s">
        <v>527</v>
      </c>
      <c r="E78" t="s">
        <v>501</v>
      </c>
      <c r="F78" s="2" t="s">
        <v>528</v>
      </c>
      <c r="G78" t="s">
        <v>427</v>
      </c>
      <c r="I78" t="s">
        <v>428</v>
      </c>
      <c r="J78" s="27" t="s">
        <v>530</v>
      </c>
      <c r="L78" t="str">
        <f t="shared" si="1"/>
        <v>UC-C308 , CIRCUITO P3DV-09, CON CABLE 3#8+1#10T3/4"+ BANDEJA</v>
      </c>
    </row>
    <row r="79" spans="3:12" x14ac:dyDescent="0.3">
      <c r="C79" s="2" t="s">
        <v>409</v>
      </c>
      <c r="D79" s="2" t="s">
        <v>527</v>
      </c>
      <c r="E79" t="s">
        <v>502</v>
      </c>
      <c r="F79" s="2" t="s">
        <v>528</v>
      </c>
      <c r="G79" t="s">
        <v>427</v>
      </c>
      <c r="I79" t="s">
        <v>428</v>
      </c>
      <c r="J79" s="27" t="s">
        <v>530</v>
      </c>
      <c r="L79" t="str">
        <f t="shared" si="1"/>
        <v>UC-C308 , CIRCUITO P3DV-10, CON CABLE 3#8+1#10T3/4"+ BANDEJA</v>
      </c>
    </row>
    <row r="80" spans="3:12" x14ac:dyDescent="0.3">
      <c r="C80" s="2" t="s">
        <v>409</v>
      </c>
      <c r="D80" s="2" t="s">
        <v>527</v>
      </c>
      <c r="E80" t="s">
        <v>503</v>
      </c>
      <c r="F80" s="2" t="s">
        <v>528</v>
      </c>
      <c r="G80" t="s">
        <v>427</v>
      </c>
      <c r="I80" t="s">
        <v>428</v>
      </c>
      <c r="J80" s="27" t="s">
        <v>530</v>
      </c>
      <c r="L80" t="str">
        <f t="shared" si="1"/>
        <v>UC-C308 , CIRCUITO P3DV-11, CON CABLE 3#8+1#10T3/4"+ BANDEJA</v>
      </c>
    </row>
    <row r="81" spans="3:12" x14ac:dyDescent="0.3">
      <c r="C81" s="2" t="s">
        <v>410</v>
      </c>
      <c r="D81" s="2" t="s">
        <v>527</v>
      </c>
      <c r="E81" t="s">
        <v>504</v>
      </c>
      <c r="F81" s="2" t="s">
        <v>528</v>
      </c>
      <c r="G81" t="s">
        <v>424</v>
      </c>
      <c r="I81" t="s">
        <v>420</v>
      </c>
      <c r="J81" s="27" t="s">
        <v>530</v>
      </c>
      <c r="L81" t="str">
        <f t="shared" si="1"/>
        <v>UC-A301 , CIRCUITO P3DV-07, CON CABLE 3#6+1#10T1"+ BANDEJA</v>
      </c>
    </row>
    <row r="82" spans="3:12" x14ac:dyDescent="0.3">
      <c r="C82" s="2" t="s">
        <v>410</v>
      </c>
      <c r="D82" s="2" t="s">
        <v>527</v>
      </c>
      <c r="E82" t="s">
        <v>505</v>
      </c>
      <c r="F82" s="2" t="s">
        <v>528</v>
      </c>
      <c r="G82" t="s">
        <v>427</v>
      </c>
      <c r="I82" t="s">
        <v>428</v>
      </c>
      <c r="J82" s="27" t="s">
        <v>530</v>
      </c>
      <c r="L82" t="str">
        <f t="shared" si="1"/>
        <v>UC-A301 , CIRCUITO P3DV-08, CON CABLE 3#8+1#10T3/4"+ BANDEJA</v>
      </c>
    </row>
    <row r="83" spans="3:12" x14ac:dyDescent="0.3">
      <c r="C83" s="2" t="s">
        <v>410</v>
      </c>
      <c r="D83" s="2" t="s">
        <v>527</v>
      </c>
      <c r="E83" t="s">
        <v>506</v>
      </c>
      <c r="F83" s="2" t="s">
        <v>528</v>
      </c>
      <c r="G83" t="s">
        <v>427</v>
      </c>
      <c r="I83" t="s">
        <v>428</v>
      </c>
      <c r="J83" s="27" t="s">
        <v>530</v>
      </c>
      <c r="L83" t="str">
        <f t="shared" si="1"/>
        <v>UC-A301 , CIRCUITO P3DV-12, CON CABLE 3#8+1#10T3/4"+ BANDEJA</v>
      </c>
    </row>
    <row r="84" spans="3:12" x14ac:dyDescent="0.3">
      <c r="C84" s="2" t="s">
        <v>411</v>
      </c>
      <c r="D84" s="2" t="s">
        <v>527</v>
      </c>
      <c r="E84" t="s">
        <v>507</v>
      </c>
      <c r="F84" s="2" t="s">
        <v>528</v>
      </c>
      <c r="G84" t="s">
        <v>424</v>
      </c>
      <c r="I84" t="s">
        <v>420</v>
      </c>
      <c r="J84" s="27" t="s">
        <v>530</v>
      </c>
      <c r="L84" t="str">
        <f t="shared" si="1"/>
        <v>UC-A302 , CIRCUITO P3DV-01, CON CABLE 3#6+1#10T1"+ BANDEJA</v>
      </c>
    </row>
    <row r="85" spans="3:12" x14ac:dyDescent="0.3">
      <c r="C85" s="2" t="s">
        <v>411</v>
      </c>
      <c r="D85" s="2" t="s">
        <v>527</v>
      </c>
      <c r="E85" t="s">
        <v>508</v>
      </c>
      <c r="F85" s="2" t="s">
        <v>528</v>
      </c>
      <c r="G85" t="s">
        <v>427</v>
      </c>
      <c r="I85" t="s">
        <v>428</v>
      </c>
      <c r="J85" s="27" t="s">
        <v>530</v>
      </c>
      <c r="L85" t="str">
        <f t="shared" si="1"/>
        <v>UC-A302 , CIRCUITO P3DV-02, CON CABLE 3#8+1#10T3/4"+ BANDEJA</v>
      </c>
    </row>
    <row r="86" spans="3:12" x14ac:dyDescent="0.3">
      <c r="C86" s="2" t="s">
        <v>411</v>
      </c>
      <c r="D86" s="2" t="s">
        <v>527</v>
      </c>
      <c r="E86" t="s">
        <v>509</v>
      </c>
      <c r="F86" s="2" t="s">
        <v>528</v>
      </c>
      <c r="G86" t="s">
        <v>427</v>
      </c>
      <c r="I86" t="s">
        <v>428</v>
      </c>
      <c r="J86" s="27" t="s">
        <v>530</v>
      </c>
      <c r="L86" t="str">
        <f t="shared" si="1"/>
        <v>UC-A302 , CIRCUITO P3DV-13, CON CABLE 3#8+1#10T3/4"+ BANDEJA</v>
      </c>
    </row>
    <row r="87" spans="3:12" x14ac:dyDescent="0.3">
      <c r="C87" s="2" t="s">
        <v>412</v>
      </c>
      <c r="D87" s="2" t="s">
        <v>527</v>
      </c>
      <c r="E87" t="s">
        <v>510</v>
      </c>
      <c r="F87" s="2" t="s">
        <v>528</v>
      </c>
      <c r="G87" t="s">
        <v>424</v>
      </c>
      <c r="I87" t="s">
        <v>420</v>
      </c>
      <c r="J87" s="27" t="s">
        <v>530</v>
      </c>
      <c r="L87" t="str">
        <f t="shared" si="1"/>
        <v>UC-A303 , CIRCUITO P3DV-03, CON CABLE 3#6+1#10T1"+ BANDEJA</v>
      </c>
    </row>
    <row r="88" spans="3:12" x14ac:dyDescent="0.3">
      <c r="C88" s="2" t="s">
        <v>412</v>
      </c>
      <c r="D88" s="2" t="s">
        <v>527</v>
      </c>
      <c r="E88" t="s">
        <v>511</v>
      </c>
      <c r="F88" s="2" t="s">
        <v>528</v>
      </c>
      <c r="G88" t="s">
        <v>427</v>
      </c>
      <c r="I88" t="s">
        <v>428</v>
      </c>
      <c r="J88" s="27" t="s">
        <v>530</v>
      </c>
      <c r="L88" t="str">
        <f t="shared" si="1"/>
        <v>UC-A303 , CIRCUITO P3DV-04, CON CABLE 3#8+1#10T3/4"+ BANDEJA</v>
      </c>
    </row>
    <row r="89" spans="3:12" x14ac:dyDescent="0.3">
      <c r="C89" s="2" t="s">
        <v>413</v>
      </c>
      <c r="D89" s="2" t="s">
        <v>527</v>
      </c>
      <c r="E89" t="s">
        <v>512</v>
      </c>
      <c r="F89" s="2" t="s">
        <v>528</v>
      </c>
      <c r="G89" t="s">
        <v>427</v>
      </c>
      <c r="I89" t="s">
        <v>428</v>
      </c>
      <c r="J89" s="27" t="s">
        <v>530</v>
      </c>
      <c r="L89" t="str">
        <f t="shared" si="1"/>
        <v>UC-A304 , CIRCUITO P3DV-05, CON CABLE 3#8+1#10T3/4"+ BANDEJA</v>
      </c>
    </row>
    <row r="90" spans="3:12" x14ac:dyDescent="0.3">
      <c r="C90" s="2" t="s">
        <v>413</v>
      </c>
      <c r="D90" s="2" t="s">
        <v>527</v>
      </c>
      <c r="E90" t="s">
        <v>513</v>
      </c>
      <c r="F90" s="2" t="s">
        <v>528</v>
      </c>
      <c r="G90" t="s">
        <v>427</v>
      </c>
      <c r="I90" t="s">
        <v>428</v>
      </c>
      <c r="J90" s="27" t="s">
        <v>530</v>
      </c>
      <c r="L90" t="str">
        <f t="shared" si="1"/>
        <v>UC-A304 , CIRCUITO P3DV-06, CON CABLE 3#8+1#10T3/4"+ BANDEJA</v>
      </c>
    </row>
    <row r="91" spans="3:12" x14ac:dyDescent="0.3">
      <c r="C91" s="2" t="s">
        <v>414</v>
      </c>
      <c r="D91" s="2" t="s">
        <v>527</v>
      </c>
      <c r="E91" t="s">
        <v>509</v>
      </c>
      <c r="F91" s="2" t="s">
        <v>528</v>
      </c>
      <c r="G91" t="s">
        <v>427</v>
      </c>
      <c r="I91" t="s">
        <v>428</v>
      </c>
      <c r="J91" s="27" t="s">
        <v>530</v>
      </c>
      <c r="L91" t="str">
        <f t="shared" si="1"/>
        <v>UC-A305 , CIRCUITO P3DV-13, CON CABLE 3#8+1#10T3/4"+ BANDEJA</v>
      </c>
    </row>
    <row r="92" spans="3:12" x14ac:dyDescent="0.3">
      <c r="C92" s="2" t="s">
        <v>414</v>
      </c>
      <c r="D92" s="2" t="s">
        <v>527</v>
      </c>
      <c r="E92" t="s">
        <v>514</v>
      </c>
      <c r="F92" s="2" t="s">
        <v>528</v>
      </c>
      <c r="G92" t="s">
        <v>427</v>
      </c>
      <c r="I92" t="s">
        <v>428</v>
      </c>
      <c r="J92" s="27" t="s">
        <v>530</v>
      </c>
      <c r="L92" t="str">
        <f t="shared" si="1"/>
        <v>UC-A305 , CIRCUITO P3DV-14, CON CABLE 3#8+1#10T3/4"+ BANDEJA</v>
      </c>
    </row>
    <row r="93" spans="3:12" x14ac:dyDescent="0.3">
      <c r="C93" s="2" t="s">
        <v>415</v>
      </c>
      <c r="D93" s="2" t="s">
        <v>527</v>
      </c>
      <c r="E93" t="s">
        <v>515</v>
      </c>
      <c r="F93" s="2" t="s">
        <v>528</v>
      </c>
      <c r="G93" t="s">
        <v>424</v>
      </c>
      <c r="I93" t="s">
        <v>420</v>
      </c>
      <c r="J93" s="27" t="s">
        <v>530</v>
      </c>
      <c r="L93" t="str">
        <f t="shared" si="1"/>
        <v>UC-B301 , CIRCUITO P2AV-01, CON CABLE 3#6+1#10T1"+ BANDEJA</v>
      </c>
    </row>
    <row r="94" spans="3:12" x14ac:dyDescent="0.3">
      <c r="C94" s="2" t="s">
        <v>415</v>
      </c>
      <c r="D94" s="2" t="s">
        <v>527</v>
      </c>
      <c r="E94" t="s">
        <v>516</v>
      </c>
      <c r="F94" s="2" t="s">
        <v>528</v>
      </c>
      <c r="G94" t="s">
        <v>427</v>
      </c>
      <c r="I94" t="s">
        <v>428</v>
      </c>
      <c r="J94" s="27" t="s">
        <v>530</v>
      </c>
      <c r="L94" t="str">
        <f t="shared" si="1"/>
        <v>UC-B301 , CIRCUITO P2AV-02, CON CABLE 3#8+1#10T3/4"+ BANDEJA</v>
      </c>
    </row>
    <row r="95" spans="3:12" x14ac:dyDescent="0.3">
      <c r="C95" s="2" t="s">
        <v>416</v>
      </c>
      <c r="D95" s="2" t="s">
        <v>527</v>
      </c>
      <c r="E95" t="s">
        <v>517</v>
      </c>
      <c r="F95" s="2" t="s">
        <v>528</v>
      </c>
      <c r="G95" t="s">
        <v>427</v>
      </c>
      <c r="I95" t="s">
        <v>428</v>
      </c>
      <c r="J95" s="27" t="s">
        <v>530</v>
      </c>
      <c r="L95" t="str">
        <f t="shared" si="1"/>
        <v>UC-B302 , CIRCUITO P2AV-03, CON CABLE 3#8+1#10T3/4"+ BANDEJA</v>
      </c>
    </row>
    <row r="96" spans="3:12" x14ac:dyDescent="0.3">
      <c r="C96" s="2" t="s">
        <v>416</v>
      </c>
      <c r="D96" s="2" t="s">
        <v>527</v>
      </c>
      <c r="E96" t="s">
        <v>518</v>
      </c>
      <c r="F96" s="2" t="s">
        <v>528</v>
      </c>
      <c r="G96" t="s">
        <v>460</v>
      </c>
      <c r="I96" t="s">
        <v>428</v>
      </c>
      <c r="J96" s="27" t="s">
        <v>530</v>
      </c>
      <c r="L96" t="str">
        <f t="shared" si="1"/>
        <v>UC-B302 , CIRCUITO P2AV-04, CON CABLE 3#10+1#10T3/4"+ BANDEJA</v>
      </c>
    </row>
    <row r="97" spans="3:12" x14ac:dyDescent="0.3">
      <c r="C97" s="2" t="s">
        <v>417</v>
      </c>
      <c r="D97" s="2" t="s">
        <v>527</v>
      </c>
      <c r="E97" t="s">
        <v>519</v>
      </c>
      <c r="F97" s="2" t="s">
        <v>528</v>
      </c>
      <c r="G97" t="s">
        <v>424</v>
      </c>
      <c r="I97" t="s">
        <v>420</v>
      </c>
      <c r="J97" s="27" t="s">
        <v>530</v>
      </c>
      <c r="L97" t="str">
        <f t="shared" si="1"/>
        <v>UC-B303 , CIRCUITO P2AV-05, CON CABLE 3#6+1#10T1"+ BANDEJA</v>
      </c>
    </row>
    <row r="98" spans="3:12" x14ac:dyDescent="0.3">
      <c r="C98" s="2" t="s">
        <v>417</v>
      </c>
      <c r="D98" s="2" t="s">
        <v>527</v>
      </c>
      <c r="E98" t="s">
        <v>520</v>
      </c>
      <c r="F98" s="2" t="s">
        <v>528</v>
      </c>
      <c r="G98" t="s">
        <v>424</v>
      </c>
      <c r="I98" t="s">
        <v>420</v>
      </c>
      <c r="J98" s="27" t="s">
        <v>530</v>
      </c>
      <c r="L98" t="str">
        <f t="shared" si="1"/>
        <v>UC-B303 , CIRCUITO P2AV-06, CON CABLE 3#6+1#10T1"+ BANDEJA</v>
      </c>
    </row>
    <row r="99" spans="3:12" x14ac:dyDescent="0.3">
      <c r="C99" s="2" t="s">
        <v>417</v>
      </c>
      <c r="D99" s="2" t="s">
        <v>527</v>
      </c>
      <c r="E99" t="s">
        <v>521</v>
      </c>
      <c r="F99" s="2" t="s">
        <v>528</v>
      </c>
      <c r="G99" t="s">
        <v>424</v>
      </c>
      <c r="I99" t="s">
        <v>420</v>
      </c>
      <c r="J99" s="27" t="s">
        <v>530</v>
      </c>
      <c r="L99" t="str">
        <f t="shared" si="1"/>
        <v>UC-B303 , CIRCUITO P2AV-17, CON CABLE 3#6+1#10T1"+ BANDEJA</v>
      </c>
    </row>
    <row r="100" spans="3:12" x14ac:dyDescent="0.3">
      <c r="C100" s="2" t="s">
        <v>418</v>
      </c>
      <c r="D100" s="2" t="s">
        <v>527</v>
      </c>
      <c r="E100" t="s">
        <v>522</v>
      </c>
      <c r="F100" s="2" t="s">
        <v>528</v>
      </c>
      <c r="G100" t="s">
        <v>424</v>
      </c>
      <c r="I100" t="s">
        <v>420</v>
      </c>
      <c r="J100" s="27" t="s">
        <v>530</v>
      </c>
      <c r="L100" t="str">
        <f t="shared" si="1"/>
        <v>UC-B304 , CIRCUITO P2AV-07, CON CABLE 3#6+1#10T1"+ BANDEJA</v>
      </c>
    </row>
    <row r="101" spans="3:12" x14ac:dyDescent="0.3">
      <c r="C101" s="2" t="s">
        <v>418</v>
      </c>
      <c r="D101" s="2" t="s">
        <v>527</v>
      </c>
      <c r="E101" t="s">
        <v>523</v>
      </c>
      <c r="F101" s="2" t="s">
        <v>528</v>
      </c>
      <c r="G101" t="s">
        <v>427</v>
      </c>
      <c r="I101" t="s">
        <v>428</v>
      </c>
      <c r="J101" s="27" t="s">
        <v>530</v>
      </c>
      <c r="L101" t="str">
        <f t="shared" si="1"/>
        <v>UC-B304 , CIRCUITO P2AV-08, CON CABLE 3#8+1#10T3/4"+ BANDEJA</v>
      </c>
    </row>
    <row r="102" spans="3:12" x14ac:dyDescent="0.3">
      <c r="C102" s="2" t="s">
        <v>418</v>
      </c>
      <c r="D102" s="2" t="s">
        <v>527</v>
      </c>
      <c r="E102" t="s">
        <v>524</v>
      </c>
      <c r="F102" s="2" t="s">
        <v>528</v>
      </c>
      <c r="G102" t="s">
        <v>427</v>
      </c>
      <c r="I102" t="s">
        <v>428</v>
      </c>
      <c r="J102" s="27" t="s">
        <v>530</v>
      </c>
      <c r="L102" t="str">
        <f t="shared" si="1"/>
        <v>UC-B304 , CIRCUITO P2AV-18, CON CABLE 3#8+1#10T3/4"+ BANDEJA</v>
      </c>
    </row>
    <row r="103" spans="3:12" x14ac:dyDescent="0.3">
      <c r="C103" s="3"/>
      <c r="D103" s="3"/>
      <c r="F103" s="3"/>
    </row>
    <row r="104" spans="3:12" x14ac:dyDescent="0.3">
      <c r="C104" s="3"/>
      <c r="D104" s="3"/>
      <c r="E104"/>
      <c r="F104" s="3"/>
    </row>
    <row r="105" spans="3:12" x14ac:dyDescent="0.3">
      <c r="C105" s="2"/>
      <c r="D105" s="2"/>
      <c r="E105" s="2"/>
      <c r="F105" s="2"/>
    </row>
    <row r="106" spans="3:12" x14ac:dyDescent="0.3">
      <c r="C106" s="2"/>
      <c r="D106" s="2"/>
      <c r="E106" s="2"/>
      <c r="F106" s="2"/>
    </row>
    <row r="107" spans="3:12" x14ac:dyDescent="0.3">
      <c r="C107" s="3"/>
      <c r="D107" s="3"/>
      <c r="E107" s="3"/>
      <c r="F107" s="3"/>
    </row>
    <row r="108" spans="3:12" x14ac:dyDescent="0.3">
      <c r="C108" s="3"/>
      <c r="D108" s="3"/>
      <c r="E108" s="3"/>
      <c r="F108" s="3"/>
    </row>
    <row r="109" spans="3:12" x14ac:dyDescent="0.3">
      <c r="C109" s="3"/>
      <c r="D109" s="3"/>
      <c r="E109" s="3"/>
      <c r="F109" s="3"/>
    </row>
    <row r="110" spans="3:12" x14ac:dyDescent="0.3">
      <c r="C110" s="3"/>
      <c r="D110" s="3"/>
      <c r="E110" s="3"/>
      <c r="F110" s="3"/>
    </row>
    <row r="111" spans="3:12" x14ac:dyDescent="0.3">
      <c r="C111" s="3"/>
      <c r="D111" s="3"/>
      <c r="E111" s="3"/>
      <c r="F111" s="3"/>
    </row>
    <row r="112" spans="3:12" x14ac:dyDescent="0.3">
      <c r="C112" s="3"/>
      <c r="D112" s="3"/>
      <c r="E112" s="3"/>
      <c r="F112" s="3"/>
    </row>
    <row r="113" spans="3:6" x14ac:dyDescent="0.3">
      <c r="C113" s="3"/>
      <c r="D113" s="3"/>
      <c r="E113" s="3"/>
      <c r="F113" s="3"/>
    </row>
    <row r="114" spans="3:6" x14ac:dyDescent="0.3">
      <c r="C114" s="3"/>
      <c r="D114" s="3"/>
      <c r="E114" s="3"/>
      <c r="F114" s="3"/>
    </row>
    <row r="115" spans="3:6" x14ac:dyDescent="0.3">
      <c r="C115" s="3"/>
      <c r="D115" s="3"/>
      <c r="E115" s="3"/>
      <c r="F115" s="3"/>
    </row>
    <row r="116" spans="3:6" x14ac:dyDescent="0.3">
      <c r="C116" s="3"/>
      <c r="D116" s="3"/>
      <c r="E116" s="3"/>
      <c r="F116" s="3"/>
    </row>
    <row r="117" spans="3:6" x14ac:dyDescent="0.3">
      <c r="C117" s="3"/>
      <c r="D117" s="3"/>
      <c r="E117" s="3"/>
      <c r="F117" s="3"/>
    </row>
    <row r="118" spans="3:6" x14ac:dyDescent="0.3">
      <c r="C118" s="3"/>
      <c r="D118" s="3"/>
      <c r="E118" s="3"/>
      <c r="F118" s="3"/>
    </row>
    <row r="119" spans="3:6" x14ac:dyDescent="0.3">
      <c r="C119" s="3"/>
      <c r="D119" s="3"/>
      <c r="E119" s="3"/>
      <c r="F119" s="3"/>
    </row>
    <row r="120" spans="3:6" x14ac:dyDescent="0.3">
      <c r="C120" s="3"/>
      <c r="D120" s="3"/>
      <c r="E120" s="3"/>
      <c r="F120" s="3"/>
    </row>
    <row r="121" spans="3:6" x14ac:dyDescent="0.3">
      <c r="C121" s="3"/>
      <c r="D121" s="3"/>
      <c r="E121" s="3"/>
      <c r="F121" s="3"/>
    </row>
    <row r="122" spans="3:6" x14ac:dyDescent="0.3">
      <c r="C122" s="3"/>
      <c r="D122" s="3"/>
      <c r="E122" s="3"/>
      <c r="F122" s="3"/>
    </row>
    <row r="123" spans="3:6" x14ac:dyDescent="0.3">
      <c r="C123" s="3"/>
      <c r="D123" s="3"/>
      <c r="E123" s="3"/>
      <c r="F123" s="3"/>
    </row>
    <row r="124" spans="3:6" x14ac:dyDescent="0.3">
      <c r="C124" s="3"/>
      <c r="D124" s="3"/>
      <c r="E124" s="3"/>
      <c r="F124" s="3"/>
    </row>
    <row r="125" spans="3:6" x14ac:dyDescent="0.3">
      <c r="C125" s="3"/>
      <c r="D125" s="3"/>
      <c r="E125" s="3"/>
      <c r="F125" s="3"/>
    </row>
    <row r="126" spans="3:6" x14ac:dyDescent="0.3">
      <c r="C126" s="3"/>
      <c r="D126" s="3"/>
      <c r="E126" s="3"/>
      <c r="F126" s="3"/>
    </row>
    <row r="127" spans="3:6" x14ac:dyDescent="0.3">
      <c r="C127" s="3"/>
      <c r="D127" s="3"/>
      <c r="E127" s="3"/>
      <c r="F127" s="3"/>
    </row>
    <row r="128" spans="3:6" x14ac:dyDescent="0.3">
      <c r="C128" s="3"/>
      <c r="D128" s="3"/>
      <c r="E128" s="3"/>
      <c r="F128" s="3"/>
    </row>
    <row r="129" spans="3:6" x14ac:dyDescent="0.3">
      <c r="C129" s="3"/>
      <c r="D129" s="3"/>
      <c r="E129" s="3"/>
      <c r="F129" s="3"/>
    </row>
    <row r="130" spans="3:6" x14ac:dyDescent="0.3">
      <c r="C130" s="3"/>
      <c r="D130" s="3"/>
      <c r="E130" s="3"/>
      <c r="F130" s="3"/>
    </row>
    <row r="131" spans="3:6" x14ac:dyDescent="0.3">
      <c r="C131" s="3"/>
      <c r="D131" s="3"/>
      <c r="E131" s="3"/>
      <c r="F131" s="3"/>
    </row>
    <row r="132" spans="3:6" x14ac:dyDescent="0.3">
      <c r="C132" s="3"/>
      <c r="D132" s="3"/>
      <c r="E132" s="3"/>
      <c r="F132" s="3"/>
    </row>
    <row r="133" spans="3:6" x14ac:dyDescent="0.3">
      <c r="C133" s="3"/>
      <c r="D133" s="3"/>
      <c r="E133" s="3"/>
      <c r="F133" s="3"/>
    </row>
    <row r="134" spans="3:6" x14ac:dyDescent="0.3">
      <c r="C134" s="3"/>
      <c r="D134" s="3"/>
      <c r="E134" s="3"/>
      <c r="F134" s="3"/>
    </row>
    <row r="135" spans="3:6" x14ac:dyDescent="0.3">
      <c r="C135" s="3"/>
      <c r="D135" s="3"/>
      <c r="E135" s="3"/>
      <c r="F135" s="3"/>
    </row>
    <row r="136" spans="3:6" x14ac:dyDescent="0.3">
      <c r="C136" s="3"/>
      <c r="D136" s="3"/>
      <c r="E136" s="3"/>
      <c r="F136" s="3"/>
    </row>
    <row r="137" spans="3:6" x14ac:dyDescent="0.3">
      <c r="C137" s="3"/>
      <c r="D137" s="3"/>
      <c r="E137" s="3"/>
      <c r="F137" s="3"/>
    </row>
    <row r="138" spans="3:6" x14ac:dyDescent="0.3">
      <c r="C138" s="3"/>
      <c r="D138" s="3"/>
      <c r="E138" s="3"/>
      <c r="F138" s="3"/>
    </row>
    <row r="139" spans="3:6" x14ac:dyDescent="0.3">
      <c r="C139" s="3"/>
      <c r="D139" s="3"/>
      <c r="E139" s="3"/>
      <c r="F139" s="3"/>
    </row>
    <row r="140" spans="3:6" x14ac:dyDescent="0.3">
      <c r="C140" s="3"/>
      <c r="D140" s="3"/>
      <c r="E140" s="3"/>
      <c r="F140" s="3"/>
    </row>
    <row r="141" spans="3:6" x14ac:dyDescent="0.3">
      <c r="C141" s="3"/>
      <c r="D141" s="3"/>
      <c r="E141" s="3"/>
      <c r="F141" s="3"/>
    </row>
    <row r="142" spans="3:6" x14ac:dyDescent="0.3">
      <c r="C142" s="3"/>
      <c r="D142" s="3"/>
      <c r="E142" s="3"/>
      <c r="F142" s="3"/>
    </row>
    <row r="143" spans="3:6" x14ac:dyDescent="0.3">
      <c r="C143" s="3"/>
      <c r="D143" s="3"/>
      <c r="E143" s="3"/>
      <c r="F143" s="3"/>
    </row>
    <row r="144" spans="3:6" x14ac:dyDescent="0.3">
      <c r="C144" s="3"/>
      <c r="D144" s="3"/>
      <c r="E144" s="3"/>
      <c r="F144" s="3"/>
    </row>
    <row r="145" spans="3:6" x14ac:dyDescent="0.3">
      <c r="C145" s="3"/>
      <c r="D145" s="3"/>
      <c r="E145" s="3"/>
      <c r="F145" s="3"/>
    </row>
    <row r="146" spans="3:6" x14ac:dyDescent="0.3">
      <c r="C146" s="3"/>
      <c r="D146" s="3"/>
      <c r="E146" s="3"/>
      <c r="F146" s="3"/>
    </row>
    <row r="147" spans="3:6" x14ac:dyDescent="0.3">
      <c r="C147" s="3"/>
      <c r="D147" s="3"/>
      <c r="E147" s="3"/>
      <c r="F147" s="3"/>
    </row>
    <row r="148" spans="3:6" x14ac:dyDescent="0.3">
      <c r="C148" s="3"/>
      <c r="D148" s="3"/>
      <c r="E148" s="3"/>
      <c r="F148" s="3"/>
    </row>
    <row r="149" spans="3:6" x14ac:dyDescent="0.3">
      <c r="C149" s="3"/>
      <c r="D149" s="3"/>
      <c r="E149" s="3"/>
      <c r="F149" s="3"/>
    </row>
    <row r="150" spans="3:6" x14ac:dyDescent="0.3">
      <c r="C150" s="3"/>
      <c r="D150" s="3"/>
      <c r="E150" s="3"/>
      <c r="F150" s="3"/>
    </row>
    <row r="151" spans="3:6" x14ac:dyDescent="0.3">
      <c r="C151" s="3"/>
      <c r="D151" s="3"/>
      <c r="E151" s="3"/>
      <c r="F151" s="3"/>
    </row>
    <row r="152" spans="3:6" x14ac:dyDescent="0.3">
      <c r="C152" s="3"/>
      <c r="D152" s="3"/>
      <c r="E152" s="3"/>
      <c r="F152" s="3"/>
    </row>
    <row r="153" spans="3:6" x14ac:dyDescent="0.3">
      <c r="C153" s="3"/>
      <c r="D153" s="3"/>
      <c r="E153" s="3"/>
      <c r="F153" s="3"/>
    </row>
    <row r="154" spans="3:6" x14ac:dyDescent="0.3">
      <c r="C154" s="3"/>
      <c r="D154" s="3"/>
      <c r="E154" s="3"/>
      <c r="F154" s="3"/>
    </row>
    <row r="155" spans="3:6" x14ac:dyDescent="0.3">
      <c r="C155" s="3"/>
      <c r="D155" s="3"/>
      <c r="E155" s="3"/>
      <c r="F155" s="3"/>
    </row>
    <row r="156" spans="3:6" x14ac:dyDescent="0.3">
      <c r="C156" s="3"/>
      <c r="D156" s="3"/>
      <c r="E156" s="3"/>
      <c r="F156" s="3"/>
    </row>
    <row r="157" spans="3:6" x14ac:dyDescent="0.3">
      <c r="C157" s="3"/>
      <c r="D157" s="3"/>
      <c r="E157" s="3"/>
      <c r="F157" s="3"/>
    </row>
    <row r="158" spans="3:6" x14ac:dyDescent="0.3">
      <c r="C158" s="3"/>
      <c r="D158" s="3"/>
      <c r="E158" s="3"/>
      <c r="F158" s="3"/>
    </row>
    <row r="159" spans="3:6" x14ac:dyDescent="0.3">
      <c r="C159" s="3"/>
      <c r="D159" s="3"/>
      <c r="E159" s="3"/>
      <c r="F159" s="3"/>
    </row>
    <row r="160" spans="3:6" x14ac:dyDescent="0.3">
      <c r="C160" s="3"/>
      <c r="D160" s="3"/>
      <c r="E160" s="3"/>
      <c r="F160" s="3"/>
    </row>
    <row r="161" spans="3:6" x14ac:dyDescent="0.3">
      <c r="C161" s="3"/>
      <c r="D161" s="3"/>
      <c r="E161" s="3"/>
      <c r="F161" s="3"/>
    </row>
    <row r="162" spans="3:6" x14ac:dyDescent="0.3">
      <c r="C162" s="3"/>
      <c r="D162" s="3"/>
      <c r="E162" s="3"/>
      <c r="F162" s="3"/>
    </row>
    <row r="163" spans="3:6" x14ac:dyDescent="0.3">
      <c r="C163" s="3"/>
      <c r="D163" s="3"/>
      <c r="E163" s="3"/>
      <c r="F163" s="3"/>
    </row>
    <row r="164" spans="3:6" x14ac:dyDescent="0.3">
      <c r="C164" s="3"/>
      <c r="D164" s="3"/>
      <c r="E164" s="3"/>
      <c r="F164" s="3"/>
    </row>
    <row r="165" spans="3:6" x14ac:dyDescent="0.3">
      <c r="C165" s="3"/>
      <c r="D165" s="3"/>
      <c r="E165" s="3"/>
      <c r="F165" s="3"/>
    </row>
    <row r="166" spans="3:6" x14ac:dyDescent="0.3">
      <c r="C166" s="3"/>
      <c r="D166" s="3"/>
      <c r="E166" s="3"/>
      <c r="F166" s="3"/>
    </row>
    <row r="167" spans="3:6" x14ac:dyDescent="0.3">
      <c r="C167" s="3"/>
      <c r="D167" s="3"/>
      <c r="E167" s="3"/>
      <c r="F167" s="3"/>
    </row>
    <row r="168" spans="3:6" x14ac:dyDescent="0.3">
      <c r="C168" s="3"/>
      <c r="D168" s="3"/>
      <c r="E168" s="3"/>
      <c r="F168" s="3"/>
    </row>
    <row r="169" spans="3:6" x14ac:dyDescent="0.3">
      <c r="C169" s="3"/>
      <c r="D169" s="3"/>
      <c r="E169" s="3"/>
      <c r="F169" s="3"/>
    </row>
    <row r="170" spans="3:6" x14ac:dyDescent="0.3">
      <c r="C170" s="3"/>
      <c r="D170" s="3"/>
      <c r="E170" s="3"/>
      <c r="F170" s="3"/>
    </row>
    <row r="171" spans="3:6" x14ac:dyDescent="0.3">
      <c r="C171" s="3"/>
      <c r="D171" s="3"/>
      <c r="E171" s="3"/>
      <c r="F171" s="3"/>
    </row>
    <row r="172" spans="3:6" x14ac:dyDescent="0.3">
      <c r="C172" s="3"/>
      <c r="D172" s="3"/>
      <c r="E172" s="3"/>
      <c r="F172" s="3"/>
    </row>
    <row r="173" spans="3:6" x14ac:dyDescent="0.3">
      <c r="C173" s="3"/>
      <c r="D173" s="3"/>
      <c r="E173" s="3"/>
      <c r="F173" s="3"/>
    </row>
    <row r="174" spans="3:6" x14ac:dyDescent="0.3">
      <c r="C174" s="3"/>
      <c r="D174" s="3"/>
      <c r="E174" s="3"/>
      <c r="F174" s="3"/>
    </row>
    <row r="175" spans="3:6" x14ac:dyDescent="0.3">
      <c r="C175" s="3"/>
      <c r="D175" s="3"/>
      <c r="E175" s="3"/>
      <c r="F175" s="3"/>
    </row>
    <row r="176" spans="3:6" x14ac:dyDescent="0.3">
      <c r="C176" s="3"/>
      <c r="D176" s="3"/>
      <c r="E176" s="3"/>
      <c r="F176" s="3"/>
    </row>
    <row r="177" spans="3:6" x14ac:dyDescent="0.3">
      <c r="C177" s="3"/>
      <c r="D177" s="3"/>
      <c r="E177" s="3"/>
      <c r="F177" s="3"/>
    </row>
    <row r="178" spans="3:6" x14ac:dyDescent="0.3">
      <c r="C178" s="3"/>
      <c r="D178" s="3"/>
      <c r="E178" s="3"/>
      <c r="F178" s="3"/>
    </row>
    <row r="179" spans="3:6" x14ac:dyDescent="0.3">
      <c r="C179" s="3"/>
      <c r="D179" s="3"/>
      <c r="E179" s="3"/>
      <c r="F179" s="3"/>
    </row>
    <row r="180" spans="3:6" x14ac:dyDescent="0.3">
      <c r="C180" s="3"/>
      <c r="D180" s="3"/>
      <c r="E180" s="3"/>
      <c r="F180" s="3"/>
    </row>
    <row r="181" spans="3:6" x14ac:dyDescent="0.3">
      <c r="C181" s="3"/>
      <c r="D181" s="3"/>
      <c r="E181" s="3"/>
      <c r="F181" s="3"/>
    </row>
    <row r="182" spans="3:6" x14ac:dyDescent="0.3">
      <c r="C182" s="3"/>
      <c r="D182" s="3"/>
      <c r="E182" s="3"/>
      <c r="F182" s="3"/>
    </row>
    <row r="183" spans="3:6" x14ac:dyDescent="0.3">
      <c r="C183" s="3"/>
      <c r="D183" s="3"/>
      <c r="E183" s="3"/>
      <c r="F183" s="3"/>
    </row>
    <row r="184" spans="3:6" x14ac:dyDescent="0.3">
      <c r="C184" s="3"/>
      <c r="D184" s="3"/>
      <c r="E184" s="3"/>
      <c r="F184" s="3"/>
    </row>
    <row r="185" spans="3:6" x14ac:dyDescent="0.3">
      <c r="C185" s="3"/>
      <c r="D185" s="3"/>
      <c r="E185" s="3"/>
      <c r="F185" s="3"/>
    </row>
    <row r="186" spans="3:6" x14ac:dyDescent="0.3">
      <c r="C186" s="3"/>
      <c r="D186" s="3"/>
      <c r="E186" s="3"/>
      <c r="F186" s="3"/>
    </row>
    <row r="187" spans="3:6" x14ac:dyDescent="0.3">
      <c r="C187" s="3"/>
      <c r="D187" s="3"/>
      <c r="E187" s="3"/>
      <c r="F187" s="3"/>
    </row>
    <row r="188" spans="3:6" x14ac:dyDescent="0.3">
      <c r="C188" s="3"/>
      <c r="D188" s="3"/>
      <c r="E188" s="3"/>
      <c r="F188" s="3"/>
    </row>
    <row r="189" spans="3:6" x14ac:dyDescent="0.3">
      <c r="C189" s="3"/>
      <c r="D189" s="3"/>
      <c r="E189" s="3"/>
      <c r="F189" s="3"/>
    </row>
    <row r="190" spans="3:6" x14ac:dyDescent="0.3">
      <c r="C190" s="3"/>
      <c r="D190" s="3"/>
      <c r="E190" s="3"/>
      <c r="F190" s="3"/>
    </row>
    <row r="191" spans="3:6" x14ac:dyDescent="0.3">
      <c r="C191" s="3"/>
      <c r="D191" s="3"/>
      <c r="E191" s="3"/>
      <c r="F191" s="3"/>
    </row>
    <row r="192" spans="3:6" x14ac:dyDescent="0.3">
      <c r="C192" s="3"/>
      <c r="D192" s="3"/>
      <c r="E192" s="3"/>
      <c r="F192" s="3"/>
    </row>
    <row r="193" spans="3:6" x14ac:dyDescent="0.3">
      <c r="C193" s="3"/>
      <c r="D193" s="3"/>
      <c r="E193" s="3"/>
      <c r="F193" s="3"/>
    </row>
    <row r="194" spans="3:6" x14ac:dyDescent="0.3">
      <c r="C194" s="3"/>
      <c r="D194" s="3"/>
      <c r="E194" s="3"/>
      <c r="F194" s="3"/>
    </row>
    <row r="195" spans="3:6" x14ac:dyDescent="0.3">
      <c r="C195" s="3"/>
      <c r="D195" s="3"/>
      <c r="E195" s="3"/>
      <c r="F195" s="3"/>
    </row>
    <row r="196" spans="3:6" x14ac:dyDescent="0.3">
      <c r="C196" s="3"/>
      <c r="D196" s="3"/>
      <c r="E196" s="3"/>
      <c r="F196" s="3"/>
    </row>
    <row r="197" spans="3:6" x14ac:dyDescent="0.3">
      <c r="C197" s="3"/>
      <c r="D197" s="3"/>
      <c r="E197" s="3"/>
      <c r="F197" s="3"/>
    </row>
    <row r="198" spans="3:6" x14ac:dyDescent="0.3">
      <c r="C198" s="3"/>
      <c r="D198" s="3"/>
      <c r="E198" s="3"/>
      <c r="F198" s="3"/>
    </row>
    <row r="199" spans="3:6" x14ac:dyDescent="0.3">
      <c r="C199" s="3"/>
      <c r="D199" s="3"/>
      <c r="E199" s="3"/>
      <c r="F199" s="3"/>
    </row>
    <row r="200" spans="3:6" x14ac:dyDescent="0.3">
      <c r="C200" s="3"/>
      <c r="D200" s="3"/>
      <c r="E200" s="3"/>
      <c r="F200" s="3"/>
    </row>
    <row r="201" spans="3:6" x14ac:dyDescent="0.3">
      <c r="C201" s="3"/>
      <c r="D201" s="3"/>
      <c r="E201" s="3"/>
      <c r="F201" s="3"/>
    </row>
    <row r="202" spans="3:6" x14ac:dyDescent="0.3">
      <c r="C202" s="3"/>
      <c r="D202" s="3"/>
      <c r="E202" s="3"/>
      <c r="F202" s="3"/>
    </row>
    <row r="203" spans="3:6" x14ac:dyDescent="0.3">
      <c r="C203" s="3"/>
      <c r="D203" s="3"/>
      <c r="E203" s="3"/>
      <c r="F203" s="3"/>
    </row>
    <row r="204" spans="3:6" x14ac:dyDescent="0.3">
      <c r="C204" s="3"/>
      <c r="D204" s="3"/>
      <c r="E204" s="3"/>
      <c r="F204" s="3"/>
    </row>
    <row r="205" spans="3:6" x14ac:dyDescent="0.3">
      <c r="C205" s="3"/>
      <c r="D205" s="3"/>
      <c r="E205" s="3"/>
      <c r="F205" s="3"/>
    </row>
    <row r="206" spans="3:6" x14ac:dyDescent="0.3">
      <c r="C206" s="3"/>
      <c r="D206" s="3"/>
      <c r="E206" s="3"/>
      <c r="F206" s="3"/>
    </row>
    <row r="207" spans="3:6" x14ac:dyDescent="0.3">
      <c r="C207" s="3"/>
      <c r="D207" s="3"/>
      <c r="E207" s="3"/>
      <c r="F207" s="3"/>
    </row>
    <row r="208" spans="3:6" x14ac:dyDescent="0.3">
      <c r="C208" s="3"/>
      <c r="D208" s="3"/>
      <c r="E208" s="3"/>
      <c r="F208" s="3"/>
    </row>
    <row r="209" spans="3:6" x14ac:dyDescent="0.3">
      <c r="C209" s="3"/>
      <c r="D209" s="3"/>
      <c r="E209" s="3"/>
      <c r="F209" s="3"/>
    </row>
    <row r="210" spans="3:6" x14ac:dyDescent="0.3">
      <c r="C210" s="3"/>
      <c r="D210" s="3"/>
      <c r="E210" s="3"/>
      <c r="F210" s="3"/>
    </row>
    <row r="211" spans="3:6" x14ac:dyDescent="0.3">
      <c r="C211" s="3"/>
      <c r="D211" s="3"/>
      <c r="E211" s="3"/>
      <c r="F211" s="3"/>
    </row>
    <row r="212" spans="3:6" x14ac:dyDescent="0.3">
      <c r="C212" s="3"/>
      <c r="D212" s="3"/>
      <c r="E212" s="3"/>
      <c r="F212" s="3"/>
    </row>
    <row r="213" spans="3:6" x14ac:dyDescent="0.3">
      <c r="C213" s="3"/>
      <c r="D213" s="3"/>
      <c r="E213" s="3"/>
      <c r="F213" s="3"/>
    </row>
    <row r="214" spans="3:6" x14ac:dyDescent="0.3">
      <c r="C214" s="3"/>
      <c r="D214" s="3"/>
      <c r="E214" s="3"/>
      <c r="F214" s="3"/>
    </row>
    <row r="215" spans="3:6" x14ac:dyDescent="0.3">
      <c r="C215" s="3"/>
      <c r="D215" s="3"/>
      <c r="E215" s="3"/>
      <c r="F215" s="3"/>
    </row>
    <row r="216" spans="3:6" x14ac:dyDescent="0.3">
      <c r="C216" s="3"/>
      <c r="D216" s="3"/>
      <c r="E216" s="3"/>
      <c r="F216" s="3"/>
    </row>
    <row r="217" spans="3:6" x14ac:dyDescent="0.3">
      <c r="C217" s="3"/>
      <c r="D217" s="3"/>
      <c r="E217" s="3"/>
      <c r="F217" s="3"/>
    </row>
    <row r="218" spans="3:6" x14ac:dyDescent="0.3">
      <c r="C218" s="3"/>
      <c r="D218" s="3"/>
      <c r="E218" s="3"/>
      <c r="F218" s="3"/>
    </row>
    <row r="219" spans="3:6" x14ac:dyDescent="0.3">
      <c r="C219" s="3"/>
      <c r="D219" s="3"/>
      <c r="E219" s="3"/>
      <c r="F219" s="3"/>
    </row>
    <row r="220" spans="3:6" x14ac:dyDescent="0.3">
      <c r="C220" s="3"/>
      <c r="D220" s="3"/>
      <c r="E220" s="3"/>
      <c r="F220" s="3"/>
    </row>
    <row r="221" spans="3:6" x14ac:dyDescent="0.3">
      <c r="C221" s="3"/>
      <c r="D221" s="3"/>
      <c r="E221" s="3"/>
      <c r="F221" s="3"/>
    </row>
    <row r="222" spans="3:6" x14ac:dyDescent="0.3">
      <c r="C222" s="3"/>
      <c r="D222" s="3"/>
      <c r="E222" s="3"/>
      <c r="F222" s="3"/>
    </row>
    <row r="223" spans="3:6" x14ac:dyDescent="0.3">
      <c r="C223" s="3"/>
      <c r="D223" s="3"/>
      <c r="E223" s="3"/>
      <c r="F223" s="3"/>
    </row>
    <row r="224" spans="3:6" x14ac:dyDescent="0.3">
      <c r="C224" s="3"/>
      <c r="D224" s="3"/>
      <c r="E224" s="3"/>
      <c r="F224" s="3"/>
    </row>
    <row r="225" spans="3:6" x14ac:dyDescent="0.3">
      <c r="C225" s="3"/>
      <c r="D225" s="3"/>
      <c r="E225" s="3"/>
      <c r="F225" s="3"/>
    </row>
    <row r="226" spans="3:6" x14ac:dyDescent="0.3">
      <c r="C226" s="3"/>
      <c r="D226" s="3"/>
      <c r="E226" s="3"/>
      <c r="F226" s="3"/>
    </row>
    <row r="227" spans="3:6" x14ac:dyDescent="0.3">
      <c r="C227" s="3"/>
      <c r="D227" s="3"/>
      <c r="E227" s="3"/>
      <c r="F227" s="3"/>
    </row>
  </sheetData>
  <mergeCells count="1">
    <mergeCell ref="C2:M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7715-F091-4BFD-BA80-7D4A49E0C3A5}">
  <sheetPr codeName="Sheet8"/>
  <dimension ref="B2:I125"/>
  <sheetViews>
    <sheetView topLeftCell="A113" zoomScale="90" zoomScaleNormal="90" workbookViewId="0">
      <selection activeCell="C105" sqref="C105"/>
    </sheetView>
  </sheetViews>
  <sheetFormatPr baseColWidth="10" defaultColWidth="8.88671875" defaultRowHeight="14.4" x14ac:dyDescent="0.3"/>
  <cols>
    <col min="1" max="1" width="8.88671875" style="2"/>
    <col min="2" max="2" width="36.6640625" style="2" customWidth="1"/>
    <col min="3" max="3" width="53.44140625" style="2" customWidth="1"/>
    <col min="4" max="4" width="8.88671875" style="2"/>
    <col min="5" max="5" width="18.88671875" style="22" customWidth="1"/>
    <col min="6" max="6" width="8.44140625" style="22" customWidth="1"/>
    <col min="7" max="7" width="47.44140625" style="22" customWidth="1"/>
    <col min="8" max="8" width="7.77734375" style="22" customWidth="1"/>
    <col min="9" max="9" width="150.6640625" style="2" customWidth="1"/>
    <col min="10" max="16384" width="8.88671875" style="2"/>
  </cols>
  <sheetData>
    <row r="2" spans="2:9" x14ac:dyDescent="0.3">
      <c r="C2" s="7" t="s">
        <v>301</v>
      </c>
      <c r="I2" s="7" t="s">
        <v>301</v>
      </c>
    </row>
    <row r="3" spans="2:9" ht="43.2" x14ac:dyDescent="0.3">
      <c r="B3" s="2" t="s">
        <v>128</v>
      </c>
      <c r="C3" s="8" t="s">
        <v>125</v>
      </c>
      <c r="D3" s="2" t="s">
        <v>152</v>
      </c>
      <c r="E3" s="22" t="s">
        <v>126</v>
      </c>
      <c r="F3" s="22" t="s">
        <v>136</v>
      </c>
      <c r="G3" s="22" t="s">
        <v>129</v>
      </c>
      <c r="I3" s="23" t="str">
        <f t="shared" ref="I3:I66" si="0">CONCATENATE(B3,C3,D3,E3,F3,G3)</f>
        <v>ALIMENTADOR ELECTRICO DE  SWITCHGEAR DE 600AMP A 13.8KV DE 3 VIAS , DESDE  POSTE CON CABLE 3x3/0 AWG-CU XLP (o EPR) AISLAMIENTO DE 15KV AL 133%, CON NEUTRO 1x1/0 THWN EN TUBO RMC/PVC 4" C40.</v>
      </c>
    </row>
    <row r="4" spans="2:9" ht="28.8" x14ac:dyDescent="0.3">
      <c r="B4" s="2" t="s">
        <v>124</v>
      </c>
      <c r="C4" s="8" t="s">
        <v>175</v>
      </c>
      <c r="D4" s="2" t="s">
        <v>152</v>
      </c>
      <c r="E4" s="22" t="s">
        <v>127</v>
      </c>
      <c r="F4" s="22" t="s">
        <v>136</v>
      </c>
      <c r="G4" s="22" t="s">
        <v>130</v>
      </c>
      <c r="I4" s="23" t="str">
        <f t="shared" si="0"/>
        <v>ALIMENTADOR ELECTRICO DE TRANSFORMADOR TIPO SECO DE 2000KVA  , DESDE  CELDA DEL SWITCHGEAR 13.8KV CON CABLE 3x1/0 AWG-CU XLP (o EPR) AISLAMIENTO DE 15KV AL 100%, CON NEUTRO 1x2 THWN EN TUBO RMC DE 4".</v>
      </c>
    </row>
    <row r="5" spans="2:9" ht="28.8" x14ac:dyDescent="0.3">
      <c r="B5" s="2" t="s">
        <v>124</v>
      </c>
      <c r="C5" s="8" t="s">
        <v>176</v>
      </c>
      <c r="D5" s="2" t="s">
        <v>152</v>
      </c>
      <c r="E5" s="22" t="s">
        <v>127</v>
      </c>
      <c r="F5" s="22" t="s">
        <v>136</v>
      </c>
      <c r="G5" s="22" t="s">
        <v>130</v>
      </c>
      <c r="I5" s="23" t="str">
        <f t="shared" si="0"/>
        <v>ALIMENTADOR ELECTRICO DE TRANSFORMADOR TIPO SECO DE 2500KVA  , DESDE  CELDA DEL SWITCHGEAR 13.8KV CON CABLE 3x1/0 AWG-CU XLP (o EPR) AISLAMIENTO DE 15KV AL 100%, CON NEUTRO 1x2 THWN EN TUBO RMC DE 4".</v>
      </c>
    </row>
    <row r="6" spans="2:9" x14ac:dyDescent="0.3">
      <c r="C6" s="7" t="s">
        <v>16</v>
      </c>
      <c r="I6" s="24" t="str">
        <f t="shared" si="0"/>
        <v>EQUIPO ELECTRICO EN BAJA TENSION SUBESTACION SUR (SUMINISTRO E INSTALACION)</v>
      </c>
    </row>
    <row r="7" spans="2:9" ht="43.2" x14ac:dyDescent="0.3">
      <c r="B7" s="2" t="s">
        <v>124</v>
      </c>
      <c r="C7" s="8" t="s">
        <v>177</v>
      </c>
      <c r="D7" s="2" t="s">
        <v>152</v>
      </c>
      <c r="E7" s="22" t="s">
        <v>131</v>
      </c>
      <c r="F7" s="22" t="s">
        <v>136</v>
      </c>
      <c r="G7" s="22" t="s">
        <v>132</v>
      </c>
      <c r="I7" s="23" t="str">
        <f t="shared" si="0"/>
        <v>ALIMENTADOR ELECTRICO DE SWITCHBOARD "SSU-S" CON MAIN BREAKER DE 2500AMP , DESDE  TRANSFORMADOR SECO DE 2000KVA  CON CABLE 7(3x500MCM+ 500MCM/N) +2x3/0TAWG-CU THHN 
BANDEJA.</v>
      </c>
    </row>
    <row r="8" spans="2:9" ht="28.8" x14ac:dyDescent="0.3">
      <c r="B8" s="2" t="s">
        <v>124</v>
      </c>
      <c r="C8" s="8" t="s">
        <v>178</v>
      </c>
      <c r="D8" s="2" t="s">
        <v>152</v>
      </c>
      <c r="E8" s="22" t="s">
        <v>134</v>
      </c>
      <c r="F8" s="22" t="s">
        <v>136</v>
      </c>
      <c r="G8" s="22" t="s">
        <v>133</v>
      </c>
      <c r="I8" s="23" t="str">
        <f t="shared" si="0"/>
        <v>ALIMENTADOR ELECTRICO DE GENERADOR #1 DE 700KW/875KVA 480/277V 60HZ , DESDE  SWITCHBOARD "SSU-S" CON CABLE 4(3x350MCM+250MCM/N)+1x3/0T AWG-CU THHN 
BANDEJA.</v>
      </c>
    </row>
    <row r="9" spans="2:9" ht="28.8" x14ac:dyDescent="0.3">
      <c r="B9" s="2" t="s">
        <v>124</v>
      </c>
      <c r="C9" s="8" t="s">
        <v>179</v>
      </c>
      <c r="D9" s="2" t="s">
        <v>152</v>
      </c>
      <c r="E9" s="22" t="s">
        <v>134</v>
      </c>
      <c r="F9" s="22" t="s">
        <v>136</v>
      </c>
      <c r="G9" s="22" t="s">
        <v>133</v>
      </c>
      <c r="I9" s="23" t="str">
        <f t="shared" si="0"/>
        <v>ALIMENTADOR ELECTRICO DE GENERADOR #2 DE 700KW/875KVA 480/277V 60HZ , DESDE  SWITCHBOARD "SSU-S" CON CABLE 4(3x350MCM+250MCM/N)+1x3/0T AWG-CU THHN 
BANDEJA.</v>
      </c>
    </row>
    <row r="10" spans="2:9" ht="28.8" x14ac:dyDescent="0.3">
      <c r="B10" s="2" t="s">
        <v>124</v>
      </c>
      <c r="C10" s="8" t="s">
        <v>180</v>
      </c>
      <c r="D10" s="2" t="s">
        <v>152</v>
      </c>
      <c r="E10" s="22" t="s">
        <v>134</v>
      </c>
      <c r="F10" s="22" t="s">
        <v>136</v>
      </c>
      <c r="G10" s="22" t="s">
        <v>138</v>
      </c>
      <c r="I10" s="23" t="str">
        <f t="shared" si="0"/>
        <v>ALIMENTADOR ELECTRICO DE DUCTO BARRA DE 2000A 480Y/277V , DESDE  SWITCHBOARD "SSU-S" CON CABLE 5(3#500MCM + 1#500MCM/N +1#3/0T), 5xEMT/BxSf 4"</v>
      </c>
    </row>
    <row r="11" spans="2:9" ht="28.8" x14ac:dyDescent="0.3">
      <c r="B11" s="2" t="s">
        <v>124</v>
      </c>
      <c r="C11" s="2" t="s">
        <v>244</v>
      </c>
      <c r="D11" s="2" t="s">
        <v>152</v>
      </c>
      <c r="E11" s="22" t="s">
        <v>134</v>
      </c>
      <c r="F11" s="22" t="s">
        <v>136</v>
      </c>
      <c r="G11" s="22" t="s">
        <v>137</v>
      </c>
      <c r="I11" s="23" t="str">
        <f t="shared" si="0"/>
        <v>ALIMENTADOR ELECTRICO DE SUPRESOR DE POTENCIA &gt;200KA 3F+N+T 480Y/277V , DESDE  SWITCHBOARD "SSU-S" CON CABLE 3x6+6N+6T AWG-CU THHN EN CONEXION DIRECTA</v>
      </c>
    </row>
    <row r="12" spans="2:9" ht="28.8" x14ac:dyDescent="0.3">
      <c r="B12" s="2" t="s">
        <v>124</v>
      </c>
      <c r="C12" s="8" t="s">
        <v>181</v>
      </c>
      <c r="D12" s="2" t="s">
        <v>152</v>
      </c>
      <c r="E12" s="22" t="s">
        <v>134</v>
      </c>
      <c r="F12" s="22" t="s">
        <v>136</v>
      </c>
      <c r="G12" s="22" t="s">
        <v>140</v>
      </c>
      <c r="I12" s="23" t="str">
        <f t="shared" si="0"/>
        <v>ALIMENTADOR ELECTRICO DE TRANSFORMADOR "TXV" TIPO SECO DE 45KVA , DESDE  SWITCHBOARD "SSU-S" CON CABLE 3#6+1#10T AWG-CU THHN EMT/BxSf 1"</v>
      </c>
    </row>
    <row r="13" spans="2:9" ht="28.8" x14ac:dyDescent="0.3">
      <c r="B13" s="2" t="s">
        <v>124</v>
      </c>
      <c r="C13" s="8" t="s">
        <v>182</v>
      </c>
      <c r="D13" s="2" t="s">
        <v>152</v>
      </c>
      <c r="E13" s="22" t="s">
        <v>145</v>
      </c>
      <c r="F13" s="22" t="s">
        <v>136</v>
      </c>
      <c r="G13" s="22" t="s">
        <v>146</v>
      </c>
      <c r="I13" s="23" t="str">
        <f t="shared" si="0"/>
        <v>ALIMENTADOR ELECTRICO DE TRANSFORMADOR "TXC" TIPO SECO DE 300KVA , DESDE  DUCTO BARRA DE 2000A CON CABLE 2(3#3/0+1#2/0N+1#2T) AWG-CU THHN
2xEMT/BxSf 2"</v>
      </c>
    </row>
    <row r="14" spans="2:9" ht="28.8" x14ac:dyDescent="0.3">
      <c r="B14" s="2" t="s">
        <v>124</v>
      </c>
      <c r="C14" s="8" t="s">
        <v>183</v>
      </c>
      <c r="D14" s="2" t="s">
        <v>152</v>
      </c>
      <c r="E14" s="22" t="s">
        <v>141</v>
      </c>
      <c r="F14" s="22" t="s">
        <v>136</v>
      </c>
      <c r="G14" s="22" t="s">
        <v>142</v>
      </c>
      <c r="I14" s="23" t="str">
        <f t="shared" si="0"/>
        <v>ALIMENTADOR ELECTRICO DE PANELBOARD "PV2" , DESDE  "TXV" DE 45KVA  CON CABLE 3#1/0+1#2N1+1#6T EMT/BxSf 1-1/2"</v>
      </c>
    </row>
    <row r="15" spans="2:9" ht="28.8" x14ac:dyDescent="0.3">
      <c r="B15" s="2" t="s">
        <v>124</v>
      </c>
      <c r="C15" s="8" t="s">
        <v>184</v>
      </c>
      <c r="D15" s="2" t="s">
        <v>152</v>
      </c>
      <c r="E15" s="22" t="s">
        <v>144</v>
      </c>
      <c r="F15" s="22" t="s">
        <v>136</v>
      </c>
      <c r="G15" s="22" t="s">
        <v>143</v>
      </c>
      <c r="I15" s="23" t="str">
        <f t="shared" si="0"/>
        <v>ALIMENTADOR ELECTRICO DE CENTRO DE CARGA "PV1"  , DESDE  "PV2" CON CABLE 3#4+1#6N+1#8T AWG-CU EMT 1"</v>
      </c>
    </row>
    <row r="16" spans="2:9" ht="28.8" x14ac:dyDescent="0.3">
      <c r="B16" s="2" t="s">
        <v>124</v>
      </c>
      <c r="C16" s="8" t="s">
        <v>185</v>
      </c>
      <c r="D16" s="2" t="s">
        <v>152</v>
      </c>
      <c r="E16" s="22" t="s">
        <v>148</v>
      </c>
      <c r="F16" s="22" t="s">
        <v>136</v>
      </c>
      <c r="G16" s="22" t="s">
        <v>147</v>
      </c>
      <c r="I16" s="23" t="str">
        <f t="shared" si="0"/>
        <v>ALIMENTADOR ELECTRICO DE POWERPANELBOARD "P3TIH"  , DESDE  "TXC" CON CABLE 3(3x350MCM+1#250MCM/N+2/0T), 3xBxSf 4"</v>
      </c>
    </row>
    <row r="17" spans="2:9" ht="28.8" x14ac:dyDescent="0.3">
      <c r="B17" s="2" t="s">
        <v>124</v>
      </c>
      <c r="C17" s="8" t="s">
        <v>186</v>
      </c>
      <c r="D17" s="2" t="s">
        <v>152</v>
      </c>
      <c r="E17" s="22" t="s">
        <v>150</v>
      </c>
      <c r="F17" s="22" t="s">
        <v>136</v>
      </c>
      <c r="G17" s="22" t="s">
        <v>149</v>
      </c>
      <c r="I17" s="23" t="str">
        <f t="shared" si="0"/>
        <v>ALIMENTADOR ELECTRICO DE POWERPANELBOARD "P1CV"  , DESDE  DUCTO BARRA DE 2000A  CON CABLE 3(3x3/0+1x1/0N+1x1/0T) AWG-CU THHN 3xEMT 2"</v>
      </c>
    </row>
    <row r="18" spans="2:9" ht="28.8" x14ac:dyDescent="0.3">
      <c r="B18" s="2" t="s">
        <v>124</v>
      </c>
      <c r="C18" s="8" t="s">
        <v>46</v>
      </c>
      <c r="D18" s="2" t="s">
        <v>152</v>
      </c>
      <c r="E18" s="22" t="s">
        <v>150</v>
      </c>
      <c r="F18" s="22" t="s">
        <v>136</v>
      </c>
      <c r="G18" s="22" t="s">
        <v>151</v>
      </c>
      <c r="I18" s="23" t="str">
        <f t="shared" si="0"/>
        <v>ALIMENTADOR ELECTRICO DE POWERPANELBOARD "P2CV" , DESDE  DUCTO BARRA DE 2000A  CON CABLE 2(3x3/0+1x1/0N+2T) AWG-CU THHN, 2xEMT 2"</v>
      </c>
    </row>
    <row r="19" spans="2:9" ht="28.8" x14ac:dyDescent="0.3">
      <c r="B19" s="2" t="s">
        <v>124</v>
      </c>
      <c r="C19" s="8" t="s">
        <v>47</v>
      </c>
      <c r="D19" s="2" t="s">
        <v>152</v>
      </c>
      <c r="E19" s="22" t="s">
        <v>150</v>
      </c>
      <c r="F19" s="22" t="s">
        <v>136</v>
      </c>
      <c r="G19" s="22" t="s">
        <v>149</v>
      </c>
      <c r="I19" s="23" t="str">
        <f t="shared" si="0"/>
        <v>ALIMENTADOR ELECTRICO DE POWERPANELBOARD "P3CV" , DESDE  DUCTO BARRA DE 2000A  CON CABLE 3(3x3/0+1x1/0N+1x1/0T) AWG-CU THHN 3xEMT 2"</v>
      </c>
    </row>
    <row r="20" spans="2:9" ht="28.8" x14ac:dyDescent="0.3">
      <c r="B20" s="2" t="s">
        <v>124</v>
      </c>
      <c r="C20" s="8" t="s">
        <v>187</v>
      </c>
      <c r="D20" s="2" t="s">
        <v>152</v>
      </c>
      <c r="E20" s="22" t="s">
        <v>150</v>
      </c>
      <c r="F20" s="22" t="s">
        <v>136</v>
      </c>
      <c r="G20" s="22" t="s">
        <v>151</v>
      </c>
      <c r="I20" s="23" t="str">
        <f t="shared" si="0"/>
        <v>ALIMENTADOR ELECTRICO DE POWERPANELBOARD "PSSP" , DESDE  DUCTO BARRA DE 2000A  CON CABLE 2(3x3/0+1x1/0N+2T) AWG-CU THHN, 2xEMT 2"</v>
      </c>
    </row>
    <row r="21" spans="2:9" ht="28.8" x14ac:dyDescent="0.3">
      <c r="B21" s="2" t="s">
        <v>124</v>
      </c>
      <c r="C21" s="19" t="s">
        <v>188</v>
      </c>
      <c r="D21" s="2" t="s">
        <v>152</v>
      </c>
      <c r="E21" s="22" t="s">
        <v>153</v>
      </c>
      <c r="F21" s="22" t="s">
        <v>136</v>
      </c>
      <c r="G21" s="22" t="s">
        <v>163</v>
      </c>
      <c r="I21" s="23" t="str">
        <f t="shared" si="0"/>
        <v>ALIMENTADOR ELECTRICO DE PANELBOARD "P3OA" , DESDE  "P3TIH" CON CABLE 3x4+1x6N+8T AWG-CU THHN, EMT 1"</v>
      </c>
    </row>
    <row r="22" spans="2:9" ht="28.8" x14ac:dyDescent="0.3">
      <c r="B22" s="2" t="s">
        <v>124</v>
      </c>
      <c r="C22" s="19" t="s">
        <v>26</v>
      </c>
      <c r="D22" s="2" t="s">
        <v>152</v>
      </c>
      <c r="E22" s="22" t="s">
        <v>153</v>
      </c>
      <c r="F22" s="22" t="s">
        <v>136</v>
      </c>
      <c r="G22" s="22" t="s">
        <v>164</v>
      </c>
      <c r="I22" s="23" t="str">
        <f t="shared" si="0"/>
        <v>ALIMENTADOR ELECTRICO DE CENTRO DE CARGA "P3OI" , DESDE  "P3TIH" CON CABLE 3x8+1x8N+1x10T AWG-CU THHN, EMT 3/4"</v>
      </c>
    </row>
    <row r="23" spans="2:9" ht="28.8" x14ac:dyDescent="0.3">
      <c r="B23" s="2" t="s">
        <v>124</v>
      </c>
      <c r="C23" s="19" t="s">
        <v>27</v>
      </c>
      <c r="D23" s="2" t="s">
        <v>152</v>
      </c>
      <c r="E23" s="22" t="s">
        <v>153</v>
      </c>
      <c r="F23" s="22" t="s">
        <v>136</v>
      </c>
      <c r="G23" s="22" t="s">
        <v>165</v>
      </c>
      <c r="I23" s="23" t="str">
        <f t="shared" si="0"/>
        <v>ALIMENTADOR ELECTRICO DE PANELBOARD "P3OT" , DESDE  "P3TIH" CON CABLE 3x3/0+1x2/0N+1x6T AWG-CU THHN, EMT 2"</v>
      </c>
    </row>
    <row r="24" spans="2:9" ht="28.8" x14ac:dyDescent="0.3">
      <c r="B24" s="2" t="s">
        <v>124</v>
      </c>
      <c r="C24" s="19" t="s">
        <v>28</v>
      </c>
      <c r="D24" s="2" t="s">
        <v>152</v>
      </c>
      <c r="E24" s="22" t="s">
        <v>153</v>
      </c>
      <c r="F24" s="22" t="s">
        <v>136</v>
      </c>
      <c r="G24" s="22" t="s">
        <v>166</v>
      </c>
      <c r="I24" s="23" t="str">
        <f t="shared" si="0"/>
        <v>ALIMENTADOR ELECTRICO DE CENTRO DE CARGA "P1CBH" , DESDE  "P3TIH" CON CABLE 3x8+1x10N+10T AWG-CU THHN, EMT 3/4"</v>
      </c>
    </row>
    <row r="25" spans="2:9" ht="28.8" x14ac:dyDescent="0.3">
      <c r="B25" s="2" t="s">
        <v>124</v>
      </c>
      <c r="C25" s="19" t="s">
        <v>189</v>
      </c>
      <c r="D25" s="2" t="s">
        <v>152</v>
      </c>
      <c r="E25" s="22" t="s">
        <v>153</v>
      </c>
      <c r="F25" s="22" t="s">
        <v>136</v>
      </c>
      <c r="G25" s="22" t="s">
        <v>167</v>
      </c>
      <c r="I25" s="23" t="str">
        <f t="shared" si="0"/>
        <v>ALIMENTADOR ELECTRICO DE SMART PANELBOARD "P1CI" , DESDE  "P3TIH" CON CABLE 3x8+1X8N+1X10T AWG-CU THHN, EMT 3/4"</v>
      </c>
    </row>
    <row r="26" spans="2:9" ht="28.8" x14ac:dyDescent="0.3">
      <c r="B26" s="2" t="s">
        <v>124</v>
      </c>
      <c r="C26" s="19" t="s">
        <v>29</v>
      </c>
      <c r="D26" s="2" t="s">
        <v>152</v>
      </c>
      <c r="E26" s="22" t="s">
        <v>153</v>
      </c>
      <c r="F26" s="22" t="s">
        <v>136</v>
      </c>
      <c r="G26" s="22" t="s">
        <v>168</v>
      </c>
      <c r="I26" s="23" t="str">
        <f t="shared" si="0"/>
        <v>ALIMENTADOR ELECTRICO DE PANELBOARD "P1CT" , DESDE  "P3TIH" CON CABLE 3x3/0+1x2/0N+6T AWG-CU THHN EMT 2"</v>
      </c>
    </row>
    <row r="27" spans="2:9" ht="28.8" x14ac:dyDescent="0.3">
      <c r="B27" s="2" t="s">
        <v>124</v>
      </c>
      <c r="C27" s="19" t="s">
        <v>190</v>
      </c>
      <c r="D27" s="2" t="s">
        <v>152</v>
      </c>
      <c r="E27" s="22" t="s">
        <v>170</v>
      </c>
      <c r="F27" s="22" t="s">
        <v>136</v>
      </c>
      <c r="G27" s="22" t="s">
        <v>169</v>
      </c>
      <c r="I27" s="23" t="str">
        <f t="shared" si="0"/>
        <v>ALIMENTADOR ELECTRICO DE CENTRO DE CARGA "P1CR" , DESDE  "P1CT" CON CABLE 3x10+10N+10T AWG-CU THHN, EMT 3/4"</v>
      </c>
    </row>
    <row r="28" spans="2:9" ht="28.8" x14ac:dyDescent="0.3">
      <c r="B28" s="2" t="s">
        <v>124</v>
      </c>
      <c r="C28" s="19" t="s">
        <v>30</v>
      </c>
      <c r="D28" s="2" t="s">
        <v>152</v>
      </c>
      <c r="E28" s="22" t="s">
        <v>153</v>
      </c>
      <c r="F28" s="22" t="s">
        <v>136</v>
      </c>
      <c r="G28" s="22" t="s">
        <v>163</v>
      </c>
      <c r="I28" s="23" t="str">
        <f t="shared" si="0"/>
        <v>ALIMENTADOR ELECTRICO DE CENTRO DE CARGA "P1CH" , DESDE  "P3TIH" CON CABLE 3x4+1x6N+8T AWG-CU THHN, EMT 1"</v>
      </c>
    </row>
    <row r="29" spans="2:9" ht="28.8" x14ac:dyDescent="0.3">
      <c r="B29" s="2" t="s">
        <v>124</v>
      </c>
      <c r="C29" s="19" t="s">
        <v>191</v>
      </c>
      <c r="D29" s="2" t="s">
        <v>152</v>
      </c>
      <c r="E29" s="22" t="s">
        <v>153</v>
      </c>
      <c r="F29" s="22" t="s">
        <v>136</v>
      </c>
      <c r="G29" s="22" t="s">
        <v>171</v>
      </c>
      <c r="I29" s="23" t="str">
        <f t="shared" si="0"/>
        <v>ALIMENTADOR ELECTRICO DE SMART PANELBOARD "P2CI" , DESDE  "P3TIH" CON CABLE 3x8+1x8N+10T AWG-CU THHN, EMT 3/4"</v>
      </c>
    </row>
    <row r="30" spans="2:9" ht="28.8" x14ac:dyDescent="0.3">
      <c r="B30" s="2" t="s">
        <v>124</v>
      </c>
      <c r="C30" s="19" t="s">
        <v>32</v>
      </c>
      <c r="D30" s="2" t="s">
        <v>152</v>
      </c>
      <c r="E30" s="22" t="s">
        <v>172</v>
      </c>
      <c r="F30" s="22" t="s">
        <v>136</v>
      </c>
      <c r="G30" s="22" t="s">
        <v>169</v>
      </c>
      <c r="I30" s="23" t="str">
        <f t="shared" si="0"/>
        <v>ALIMENTADOR ELECTRICO DE CENTRO DE CARGA "P2CR" , DESDE  "P2CT" CON CABLE 3x10+10N+10T AWG-CU THHN, EMT 3/4"</v>
      </c>
    </row>
    <row r="31" spans="2:9" ht="28.8" x14ac:dyDescent="0.3">
      <c r="B31" s="2" t="s">
        <v>124</v>
      </c>
      <c r="C31" s="19" t="s">
        <v>31</v>
      </c>
      <c r="D31" s="2" t="s">
        <v>152</v>
      </c>
      <c r="E31" s="22" t="s">
        <v>153</v>
      </c>
      <c r="F31" s="22" t="s">
        <v>136</v>
      </c>
      <c r="G31" s="22" t="s">
        <v>173</v>
      </c>
      <c r="I31" s="23" t="str">
        <f t="shared" si="0"/>
        <v>ALIMENTADOR ELECTRICO DE CENTRO DE CARGA "P2CH" , DESDE  "P3TIH" CON CABLE 3x4+1x8N+10T AWG-CU THHN, EMT 1"</v>
      </c>
    </row>
    <row r="32" spans="2:9" ht="28.8" x14ac:dyDescent="0.3">
      <c r="B32" s="2" t="s">
        <v>124</v>
      </c>
      <c r="C32" s="19" t="s">
        <v>192</v>
      </c>
      <c r="D32" s="2" t="s">
        <v>152</v>
      </c>
      <c r="E32" s="22" t="s">
        <v>153</v>
      </c>
      <c r="F32" s="22" t="s">
        <v>136</v>
      </c>
      <c r="G32" s="22" t="s">
        <v>164</v>
      </c>
      <c r="I32" s="23" t="str">
        <f t="shared" si="0"/>
        <v>ALIMENTADOR ELECTRICO DE CENTRO DE CARGA "P3CI" , DESDE  "P3TIH" CON CABLE 3x8+1x8N+1x10T AWG-CU THHN, EMT 3/4"</v>
      </c>
    </row>
    <row r="33" spans="2:9" ht="28.8" x14ac:dyDescent="0.3">
      <c r="B33" s="2" t="s">
        <v>124</v>
      </c>
      <c r="C33" s="19" t="s">
        <v>193</v>
      </c>
      <c r="D33" s="2" t="s">
        <v>152</v>
      </c>
      <c r="E33" s="22" t="s">
        <v>153</v>
      </c>
      <c r="F33" s="22" t="s">
        <v>136</v>
      </c>
      <c r="G33" s="22" t="s">
        <v>168</v>
      </c>
      <c r="I33" s="23" t="str">
        <f t="shared" si="0"/>
        <v>ALIMENTADOR ELECTRICO DE PANELBOARD "P2CT" , DESDE  "P3TIH" CON CABLE 3x3/0+1x2/0N+6T AWG-CU THHN EMT 2"</v>
      </c>
    </row>
    <row r="34" spans="2:9" ht="28.8" x14ac:dyDescent="0.3">
      <c r="B34" s="2" t="s">
        <v>124</v>
      </c>
      <c r="C34" s="19" t="s">
        <v>33</v>
      </c>
      <c r="D34" s="2" t="s">
        <v>152</v>
      </c>
      <c r="E34" s="22" t="s">
        <v>153</v>
      </c>
      <c r="F34" s="22" t="s">
        <v>136</v>
      </c>
      <c r="G34" s="22" t="s">
        <v>168</v>
      </c>
      <c r="I34" s="23" t="str">
        <f t="shared" si="0"/>
        <v>ALIMENTADOR ELECTRICO DE PANELBOARD "P3CT" , DESDE  "P3TIH" CON CABLE 3x3/0+1x2/0N+6T AWG-CU THHN EMT 2"</v>
      </c>
    </row>
    <row r="35" spans="2:9" ht="28.8" x14ac:dyDescent="0.3">
      <c r="B35" s="2" t="s">
        <v>124</v>
      </c>
      <c r="C35" s="19" t="s">
        <v>194</v>
      </c>
      <c r="D35" s="2" t="s">
        <v>152</v>
      </c>
      <c r="E35" s="22" t="s">
        <v>153</v>
      </c>
      <c r="F35" s="22" t="s">
        <v>136</v>
      </c>
      <c r="G35" s="22" t="s">
        <v>174</v>
      </c>
      <c r="I35" s="23" t="str">
        <f t="shared" si="0"/>
        <v>ALIMENTADOR ELECTRICO DE PANELBOARD "P3CH" , DESDE  "P3TIH" CON CABLE 3x1/0+1x2N+1x6T AWG-CU THHN, EMT 1-1/2"</v>
      </c>
    </row>
    <row r="36" spans="2:9" ht="28.8" x14ac:dyDescent="0.3">
      <c r="B36" s="2" t="s">
        <v>124</v>
      </c>
      <c r="C36" s="8" t="s">
        <v>154</v>
      </c>
      <c r="D36" s="2" t="s">
        <v>152</v>
      </c>
      <c r="E36" s="22" t="s">
        <v>153</v>
      </c>
      <c r="F36" s="22" t="s">
        <v>136</v>
      </c>
      <c r="G36" s="22" t="s">
        <v>157</v>
      </c>
      <c r="I36" s="23" t="str">
        <f t="shared" si="0"/>
        <v>ALIMENTADOR ELECTRICO DE CENTRO DE CARGA "P1CL1" , DESDE  "P3TIH" CON CABLE 3x6+1x8N+1x10T AWG-CU THHN EMT 1"</v>
      </c>
    </row>
    <row r="37" spans="2:9" ht="28.8" x14ac:dyDescent="0.3">
      <c r="B37" s="2" t="s">
        <v>124</v>
      </c>
      <c r="C37" s="8" t="s">
        <v>155</v>
      </c>
      <c r="D37" s="2" t="s">
        <v>152</v>
      </c>
      <c r="E37" s="22" t="s">
        <v>153</v>
      </c>
      <c r="F37" s="22" t="s">
        <v>136</v>
      </c>
      <c r="G37" s="22" t="s">
        <v>157</v>
      </c>
      <c r="I37" s="23" t="str">
        <f t="shared" si="0"/>
        <v>ALIMENTADOR ELECTRICO DE CENTRO DE CARGA "P1CL2" , DESDE  "P3TIH" CON CABLE 3x6+1x8N+1x10T AWG-CU THHN EMT 1"</v>
      </c>
    </row>
    <row r="38" spans="2:9" ht="28.8" x14ac:dyDescent="0.3">
      <c r="B38" s="2" t="s">
        <v>124</v>
      </c>
      <c r="C38" s="8" t="s">
        <v>156</v>
      </c>
      <c r="D38" s="2" t="s">
        <v>152</v>
      </c>
      <c r="E38" s="22" t="s">
        <v>153</v>
      </c>
      <c r="F38" s="22" t="s">
        <v>136</v>
      </c>
      <c r="G38" s="22" t="s">
        <v>157</v>
      </c>
      <c r="I38" s="23" t="str">
        <f t="shared" si="0"/>
        <v>ALIMENTADOR ELECTRICO DE CENTRO DE CARGA "P1CL3" , DESDE  "P3TIH" CON CABLE 3x6+1x8N+1x10T AWG-CU THHN EMT 1"</v>
      </c>
    </row>
    <row r="39" spans="2:9" ht="28.8" x14ac:dyDescent="0.3">
      <c r="B39" s="2" t="s">
        <v>124</v>
      </c>
      <c r="C39" s="8" t="s">
        <v>158</v>
      </c>
      <c r="D39" s="2" t="s">
        <v>152</v>
      </c>
      <c r="E39" s="22" t="s">
        <v>153</v>
      </c>
      <c r="F39" s="22" t="s">
        <v>136</v>
      </c>
      <c r="G39" s="22" t="s">
        <v>159</v>
      </c>
      <c r="I39" s="23" t="str">
        <f t="shared" si="0"/>
        <v>ALIMENTADOR ELECTRICO DE CENTRO DE CARGA "P1CL4" , DESDE  "P3TIH" CON CABLE 2x8+1x10N+1x10T AWG-CU THHN EMT 3/4"</v>
      </c>
    </row>
    <row r="40" spans="2:9" ht="28.8" x14ac:dyDescent="0.3">
      <c r="B40" s="2" t="s">
        <v>124</v>
      </c>
      <c r="C40" s="8" t="s">
        <v>160</v>
      </c>
      <c r="D40" s="2" t="s">
        <v>152</v>
      </c>
      <c r="E40" s="22" t="s">
        <v>153</v>
      </c>
      <c r="F40" s="22" t="s">
        <v>136</v>
      </c>
      <c r="G40" s="22" t="s">
        <v>162</v>
      </c>
      <c r="I40" s="23" t="str">
        <f t="shared" si="0"/>
        <v>ALIMENTADOR ELECTRICO DE CENTRO DE CARGA "P1CL5" , DESDE  "P3TIH" CON CABLE 2x4+1x6N+1x8T AWG-CU THHN EMT 1"</v>
      </c>
    </row>
    <row r="41" spans="2:9" ht="28.8" x14ac:dyDescent="0.3">
      <c r="B41" s="2" t="s">
        <v>124</v>
      </c>
      <c r="C41" s="8" t="s">
        <v>161</v>
      </c>
      <c r="D41" s="2" t="s">
        <v>152</v>
      </c>
      <c r="E41" s="22" t="s">
        <v>153</v>
      </c>
      <c r="F41" s="22" t="s">
        <v>136</v>
      </c>
      <c r="G41" s="22" t="s">
        <v>162</v>
      </c>
      <c r="I41" s="23" t="str">
        <f t="shared" si="0"/>
        <v>ALIMENTADOR ELECTRICO DE CENTRO DE CARGA "P1CL6" , DESDE  "P3TIH" CON CABLE 2x4+1x6N+1x8T AWG-CU THHN EMT 1"</v>
      </c>
    </row>
    <row r="42" spans="2:9" ht="28.8" x14ac:dyDescent="0.3">
      <c r="B42" s="2" t="s">
        <v>195</v>
      </c>
      <c r="C42" s="8" t="s">
        <v>196</v>
      </c>
      <c r="D42" s="2" t="s">
        <v>152</v>
      </c>
      <c r="E42" s="22" t="s">
        <v>145</v>
      </c>
      <c r="F42" s="22" t="s">
        <v>136</v>
      </c>
      <c r="G42" s="22" t="s">
        <v>197</v>
      </c>
      <c r="I42" s="23" t="str">
        <f t="shared" si="0"/>
        <v>ALIMENTADOR ELECTRICO PARA  BREAKER EXISTENTE DE 400A/TX300 DEL FOOD COURT PARA CONEXION FINAL , DESDE  DUCTO BARRA DE 2000A CON CABLE 2(3#3/0+1#2T) AWG-CU THHN 2xEMT/RMC 2"</v>
      </c>
    </row>
    <row r="43" spans="2:9" ht="28.8" x14ac:dyDescent="0.3">
      <c r="B43" s="2" t="s">
        <v>124</v>
      </c>
      <c r="C43" s="8" t="s">
        <v>243</v>
      </c>
      <c r="D43" s="2" t="s">
        <v>152</v>
      </c>
      <c r="E43" s="22" t="s">
        <v>134</v>
      </c>
      <c r="F43" s="22" t="s">
        <v>136</v>
      </c>
      <c r="G43" s="22" t="s">
        <v>139</v>
      </c>
      <c r="I43" s="23" t="str">
        <f t="shared" si="0"/>
        <v>ALIMENTADOR ELECTRICO DE BANCO DE CAPACITORES AUTOMATICO DE 225KVA , DESDE  SWITCHBOARD "SSU-S" CON CABLE 2(3x3/0)+2T AWG-CU EN BANDEJA.</v>
      </c>
    </row>
    <row r="44" spans="2:9" ht="28.8" x14ac:dyDescent="0.3">
      <c r="B44" s="2" t="s">
        <v>199</v>
      </c>
      <c r="C44" s="8" t="s">
        <v>198</v>
      </c>
      <c r="D44" s="2" t="s">
        <v>152</v>
      </c>
      <c r="E44" s="22" t="s">
        <v>201</v>
      </c>
      <c r="F44" s="22" t="s">
        <v>136</v>
      </c>
      <c r="G44" s="22" t="s">
        <v>200</v>
      </c>
      <c r="I44" s="23" t="str">
        <f t="shared" si="0"/>
        <v>ALIMENTADOR ELECTRICO FINAL PARA SMART PANELBOARD "P1IE" , DESDE  "P3CV" CON CABLE 3#2+1#4N+1#6T AWG-CU THHN EMT/RMC 1-1/4"</v>
      </c>
    </row>
    <row r="45" spans="2:9" x14ac:dyDescent="0.3">
      <c r="C45" s="7" t="s">
        <v>38</v>
      </c>
      <c r="I45" s="24" t="str">
        <f t="shared" si="0"/>
        <v>EQUIPO ELECTRICO EN BAJA TENSION SUBESTACION NORTE Y CENTRO (SUMINISTRO E INSTALACION)</v>
      </c>
    </row>
    <row r="46" spans="2:9" ht="43.2" x14ac:dyDescent="0.3">
      <c r="B46" s="2" t="s">
        <v>124</v>
      </c>
      <c r="C46" s="8" t="s">
        <v>242</v>
      </c>
      <c r="D46" s="2" t="s">
        <v>152</v>
      </c>
      <c r="E46" s="22" t="s">
        <v>205</v>
      </c>
      <c r="F46" s="22" t="s">
        <v>136</v>
      </c>
      <c r="G46" s="22" t="s">
        <v>202</v>
      </c>
      <c r="I46" s="23" t="str">
        <f t="shared" si="0"/>
        <v>ALIMENTADOR ELECTRICO DE SWITCHBOARD "SSU-NC" CON MAIN BREAKER DE 3000AMP , DESDE  SWITCHBOARD "SSU-NC"  DE 3000A CON CABLE 8(3x500MCM+ 500MCM/N) + 3x3/0TAWG-CU THHN 
BANDEJA.</v>
      </c>
    </row>
    <row r="47" spans="2:9" ht="28.8" x14ac:dyDescent="0.3">
      <c r="B47" s="2" t="s">
        <v>124</v>
      </c>
      <c r="C47" s="8" t="s">
        <v>203</v>
      </c>
      <c r="D47" s="2" t="s">
        <v>152</v>
      </c>
      <c r="E47" s="22" t="s">
        <v>205</v>
      </c>
      <c r="F47" s="22" t="s">
        <v>136</v>
      </c>
      <c r="G47" s="22" t="s">
        <v>206</v>
      </c>
      <c r="I47" s="23" t="str">
        <f t="shared" si="0"/>
        <v>ALIMENTADOR ELECTRICO DE GENERADOR #1 DE 1200KW/1250KVA 480/277V  , DESDE  SWITCHBOARD "SSU-NC"  DE 3000A CON CABLE 5(3x500MCM+350MCM/N)+2x3/0T AWG-CU THHN EN BANDEJA.</v>
      </c>
    </row>
    <row r="48" spans="2:9" ht="28.8" x14ac:dyDescent="0.3">
      <c r="B48" s="2" t="s">
        <v>124</v>
      </c>
      <c r="C48" s="8" t="s">
        <v>204</v>
      </c>
      <c r="D48" s="2" t="s">
        <v>152</v>
      </c>
      <c r="E48" s="22" t="s">
        <v>205</v>
      </c>
      <c r="F48" s="22" t="s">
        <v>136</v>
      </c>
      <c r="G48" s="22" t="s">
        <v>206</v>
      </c>
      <c r="I48" s="23" t="str">
        <f t="shared" si="0"/>
        <v>ALIMENTADOR ELECTRICO DE GENERADOR #2 DE 1200KW/1250KVA 480/277V  , DESDE  SWITCHBOARD "SSU-NC"  DE 3000A CON CABLE 5(3x500MCM+350MCM/N)+2x3/0T AWG-CU THHN EN BANDEJA.</v>
      </c>
    </row>
    <row r="49" spans="2:9" ht="28.8" x14ac:dyDescent="0.3">
      <c r="B49" s="2" t="s">
        <v>124</v>
      </c>
      <c r="C49" s="8" t="s">
        <v>241</v>
      </c>
      <c r="D49" s="2" t="s">
        <v>152</v>
      </c>
      <c r="E49" s="22" t="s">
        <v>205</v>
      </c>
      <c r="F49" s="22" t="s">
        <v>136</v>
      </c>
      <c r="G49" s="22" t="s">
        <v>207</v>
      </c>
      <c r="I49" s="23" t="str">
        <f t="shared" si="0"/>
        <v>ALIMENTADOR ELECTRICO DE DUCTO BARRA DE 2500A 480Y/277V , DESDE  SWITCHBOARD "SSU-NC"  DE 3000A CON CABLE 7(3x500MCM+ 500MCM/N) +1x4/0T AWG-CU THHN 
EN BANDEJA.</v>
      </c>
    </row>
    <row r="50" spans="2:9" ht="28.8" x14ac:dyDescent="0.3">
      <c r="B50" s="2" t="s">
        <v>124</v>
      </c>
      <c r="C50" s="2" t="s">
        <v>135</v>
      </c>
      <c r="D50" s="2" t="s">
        <v>152</v>
      </c>
      <c r="E50" s="22" t="s">
        <v>205</v>
      </c>
      <c r="F50" s="22" t="s">
        <v>136</v>
      </c>
      <c r="G50" s="22" t="s">
        <v>137</v>
      </c>
      <c r="I50" s="23" t="str">
        <f t="shared" si="0"/>
        <v>ALIMENTADOR ELECTRICO DE SUPRESOR DE POTENCIA &gt;200KA 3F+N+T 480Y/277V ANSI TIPO 1  , DESDE  SWITCHBOARD "SSU-NC"  DE 3000A CON CABLE 3x6+6N+6T AWG-CU THHN EN CONEXION DIRECTA</v>
      </c>
    </row>
    <row r="51" spans="2:9" ht="28.8" x14ac:dyDescent="0.3">
      <c r="B51" s="2" t="s">
        <v>124</v>
      </c>
      <c r="C51" s="8" t="s">
        <v>48</v>
      </c>
      <c r="D51" s="2" t="s">
        <v>152</v>
      </c>
      <c r="E51" s="22" t="s">
        <v>205</v>
      </c>
      <c r="F51" s="22" t="s">
        <v>136</v>
      </c>
      <c r="G51" s="22" t="s">
        <v>208</v>
      </c>
      <c r="I51" s="23" t="str">
        <f t="shared" si="0"/>
        <v>ALIMENTADOR ELECTRICO DE POWERPANELBOARD "P3DV" , DESDE  SWITCHBOARD "SSU-NC"  DE 3000A CON CABLE 3(3x4/0+1x2/0N+1x1/0T) AWG-CU THHN 3xEMT 3"</v>
      </c>
    </row>
    <row r="52" spans="2:9" ht="43.2" x14ac:dyDescent="0.3">
      <c r="B52" s="2" t="s">
        <v>124</v>
      </c>
      <c r="C52" s="8" t="s">
        <v>211</v>
      </c>
      <c r="D52" s="2" t="s">
        <v>152</v>
      </c>
      <c r="E52" s="22" t="s">
        <v>210</v>
      </c>
      <c r="F52" s="22" t="s">
        <v>136</v>
      </c>
      <c r="G52" s="22" t="s">
        <v>209</v>
      </c>
      <c r="I52" s="23" t="str">
        <f t="shared" si="0"/>
        <v>ALIMENTADOR ELECTRICO DE PANEL EXISTENTE "Q7-1250A" TIPO IEC 480/277V , DESDE  DUCTO BARRA DE 2500A CON CABLE 2(3#3/0+1#2/0N+1#2T) AWG-CU THHN 2xEMT 2" 
CONEXION PROVISIONAL HASTA QUE PANEL "Q7" QUEDE OBSOLETO</v>
      </c>
    </row>
    <row r="53" spans="2:9" ht="43.2" x14ac:dyDescent="0.3">
      <c r="B53" s="2" t="s">
        <v>124</v>
      </c>
      <c r="C53" s="8" t="s">
        <v>212</v>
      </c>
      <c r="D53" s="2" t="s">
        <v>152</v>
      </c>
      <c r="E53" s="22" t="s">
        <v>210</v>
      </c>
      <c r="F53" s="22" t="s">
        <v>136</v>
      </c>
      <c r="G53" s="22" t="s">
        <v>217</v>
      </c>
      <c r="I53" s="23" t="str">
        <f t="shared" si="0"/>
        <v>ALIMENTADOR ELECTRICO DE PANEL EXISTENTE "Q6-1250A" TIPO IEC 480/277V , DESDE  DUCTO BARRA DE 2500A CON CABLE 2(3#3/0+1#2/0N+1#2T) AWG-CU THHN 2xEMT/RMC 2" CONEXION PROVISIONAL HASTA QUE PANEL "Q6" QUEDE OBSOLETO</v>
      </c>
    </row>
    <row r="54" spans="2:9" ht="28.8" x14ac:dyDescent="0.3">
      <c r="B54" s="2" t="s">
        <v>124</v>
      </c>
      <c r="C54" s="8" t="s">
        <v>213</v>
      </c>
      <c r="D54" s="2" t="s">
        <v>152</v>
      </c>
      <c r="E54" s="22" t="s">
        <v>214</v>
      </c>
      <c r="F54" s="22" t="s">
        <v>136</v>
      </c>
      <c r="G54" s="22" t="s">
        <v>215</v>
      </c>
      <c r="I54" s="23" t="str">
        <f t="shared" si="0"/>
        <v>ALIMENTADOR ELECTRICO DE PANEL EXISTENTE "Q6-1250A" TIPO IEC 208/120V , DESDE  "PP3B" CON CABLE 3(3#3/0+1#2/0N+1#2T) AWG-CU THHN, 3xEMT 2"/BANDEJA</v>
      </c>
    </row>
    <row r="55" spans="2:9" ht="28.8" x14ac:dyDescent="0.3">
      <c r="B55" s="2" t="s">
        <v>124</v>
      </c>
      <c r="C55" s="8" t="s">
        <v>49</v>
      </c>
      <c r="D55" s="2" t="s">
        <v>152</v>
      </c>
      <c r="E55" s="22" t="s">
        <v>205</v>
      </c>
      <c r="F55" s="22" t="s">
        <v>136</v>
      </c>
      <c r="G55" s="22" t="s">
        <v>216</v>
      </c>
      <c r="I55" s="23" t="str">
        <f t="shared" si="0"/>
        <v>ALIMENTADOR ELECTRICO DE POWERPANELBOARD "PP3B-480" , DESDE  SWITCHBOARD "SSU-NC"  DE 3000A CON CABLE 2(3#3/0+1#2/0N+1#2T) AWG-CU THHN 2xEMT 2"</v>
      </c>
    </row>
    <row r="56" spans="2:9" ht="28.8" x14ac:dyDescent="0.3">
      <c r="B56" s="2" t="s">
        <v>124</v>
      </c>
      <c r="C56" s="8" t="s">
        <v>239</v>
      </c>
      <c r="D56" s="2" t="s">
        <v>152</v>
      </c>
      <c r="E56" s="22" t="s">
        <v>205</v>
      </c>
      <c r="F56" s="22" t="s">
        <v>136</v>
      </c>
      <c r="G56" s="22" t="s">
        <v>139</v>
      </c>
      <c r="I56" s="23" t="str">
        <f t="shared" si="0"/>
        <v>ALIMENTADOR ELECTRICO DE BANCO DE CAPACITORES AUTOMATICO DE 225KVAR  , DESDE  SWITCHBOARD "SSU-NC"  DE 3000A CON CABLE 2(3x3/0)+2T AWG-CU EN BANDEJA.</v>
      </c>
    </row>
    <row r="57" spans="2:9" ht="28.8" x14ac:dyDescent="0.3">
      <c r="B57" s="2" t="s">
        <v>124</v>
      </c>
      <c r="C57" s="8" t="s">
        <v>218</v>
      </c>
      <c r="D57" s="2" t="s">
        <v>152</v>
      </c>
      <c r="E57" s="22" t="s">
        <v>210</v>
      </c>
      <c r="F57" s="22" t="s">
        <v>136</v>
      </c>
      <c r="G57" s="22" t="s">
        <v>146</v>
      </c>
      <c r="I57" s="23" t="str">
        <f t="shared" si="0"/>
        <v>ALIMENTADOR ELECTRICO DE BREAKER DE CAJA MOLDEADA DE 400A 3P 480V PARA TXB , DESDE  DUCTO BARRA DE 2500A CON CABLE 2(3#3/0+1#2/0N+1#2T) AWG-CU THHN
2xEMT/BxSf 2"</v>
      </c>
    </row>
    <row r="58" spans="2:9" ht="28.8" x14ac:dyDescent="0.3">
      <c r="B58" s="2" t="s">
        <v>124</v>
      </c>
      <c r="C58" s="8" t="s">
        <v>240</v>
      </c>
      <c r="D58" s="2" t="s">
        <v>152</v>
      </c>
      <c r="E58" s="22" t="s">
        <v>220</v>
      </c>
      <c r="F58" s="22" t="s">
        <v>136</v>
      </c>
      <c r="G58" s="22" t="s">
        <v>219</v>
      </c>
      <c r="I58" s="23" t="str">
        <f t="shared" si="0"/>
        <v>ALIMENTADOR ELECTRICO DE TRANSFORMADOR "TXB" TIPO SECO DE 300KVA , DESDE  BREAKER 400 A DE TXB CON CABLE 2(3#3/0+1#2/0N+1#2T) AWG-CU THHN
2xBxSf 2"</v>
      </c>
    </row>
    <row r="59" spans="2:9" ht="28.8" x14ac:dyDescent="0.3">
      <c r="B59" s="2" t="s">
        <v>124</v>
      </c>
      <c r="C59" s="8" t="s">
        <v>238</v>
      </c>
      <c r="D59" s="2" t="s">
        <v>152</v>
      </c>
      <c r="E59" s="22" t="s">
        <v>222</v>
      </c>
      <c r="F59" s="22" t="s">
        <v>136</v>
      </c>
      <c r="G59" s="22" t="s">
        <v>221</v>
      </c>
      <c r="I59" s="23" t="str">
        <f t="shared" si="0"/>
        <v>ALIMENTADOR ELECTRICO DE POWERPANELBOARD "PP3B"  , DESDE  "TXB" CON CABLE 3(3x350MCM+1#250MCM/N+2/0T)
3xEMT/BxSf 4"</v>
      </c>
    </row>
    <row r="60" spans="2:9" ht="28.8" x14ac:dyDescent="0.3">
      <c r="B60" s="2" t="s">
        <v>124</v>
      </c>
      <c r="C60" s="8" t="s">
        <v>236</v>
      </c>
      <c r="D60" s="2" t="s">
        <v>152</v>
      </c>
      <c r="E60" s="22" t="s">
        <v>210</v>
      </c>
      <c r="F60" s="22" t="s">
        <v>136</v>
      </c>
      <c r="G60" s="22" t="s">
        <v>223</v>
      </c>
      <c r="I60" s="23" t="str">
        <f t="shared" si="0"/>
        <v>ALIMENTADOR ELECTRICO DE POWERPANELBOARD "P3VRF" , DESDE  DUCTO BARRA DE 2500A CON CABLE 3(3#3/0+1#1/0N+1#1/0T) AWG-CU THHN 3xEMT 2"</v>
      </c>
    </row>
    <row r="61" spans="2:9" ht="28.8" x14ac:dyDescent="0.3">
      <c r="B61" s="2" t="s">
        <v>124</v>
      </c>
      <c r="C61" s="8" t="s">
        <v>237</v>
      </c>
      <c r="D61" s="2" t="s">
        <v>152</v>
      </c>
      <c r="E61" s="22" t="s">
        <v>225</v>
      </c>
      <c r="F61" s="22" t="s">
        <v>136</v>
      </c>
      <c r="G61" s="22" t="s">
        <v>224</v>
      </c>
      <c r="I61" s="23" t="str">
        <f t="shared" si="0"/>
        <v>ALIMENTADOR ELECTRICO DE POWERPANELBOARD "PP3B-208" , DESDE  "PP3B" DE 1000A 208V CON CABLE 2(3x3/0+1x2/0N+2T) AWG-CU THHN 2xEMT 2"</v>
      </c>
    </row>
    <row r="62" spans="2:9" ht="28.8" x14ac:dyDescent="0.3">
      <c r="B62" s="2" t="s">
        <v>124</v>
      </c>
      <c r="C62" s="19" t="s">
        <v>234</v>
      </c>
      <c r="D62" s="2" t="s">
        <v>152</v>
      </c>
      <c r="E62" s="22" t="s">
        <v>225</v>
      </c>
      <c r="F62" s="22" t="s">
        <v>136</v>
      </c>
      <c r="G62" s="22" t="s">
        <v>226</v>
      </c>
      <c r="I62" s="23" t="str">
        <f t="shared" si="0"/>
        <v>ALIMENTADOR ELECTRICO DE SMART PANELBOARD "P1BI" , DESDE  "PP3B" DE 1000A 208V CON CABLE 3x8+8N+10T AWG-CU THHN, EMT 3/4"</v>
      </c>
    </row>
    <row r="63" spans="2:9" ht="28.8" x14ac:dyDescent="0.3">
      <c r="B63" s="2" t="s">
        <v>124</v>
      </c>
      <c r="C63" s="19" t="s">
        <v>235</v>
      </c>
      <c r="D63" s="2" t="s">
        <v>152</v>
      </c>
      <c r="E63" s="22" t="s">
        <v>225</v>
      </c>
      <c r="F63" s="22" t="s">
        <v>136</v>
      </c>
      <c r="G63" s="22" t="s">
        <v>168</v>
      </c>
      <c r="I63" s="23" t="str">
        <f t="shared" si="0"/>
        <v>ALIMENTADOR ELECTRICO DE PANELBOARD "P1BT , DESDE  "PP3B" DE 1000A 208V CON CABLE 3x3/0+1x2/0N+6T AWG-CU THHN EMT 2"</v>
      </c>
    </row>
    <row r="64" spans="2:9" ht="28.8" x14ac:dyDescent="0.3">
      <c r="B64" s="2" t="s">
        <v>124</v>
      </c>
      <c r="C64" s="19" t="s">
        <v>58</v>
      </c>
      <c r="D64" s="2" t="s">
        <v>152</v>
      </c>
      <c r="E64" s="22" t="s">
        <v>225</v>
      </c>
      <c r="F64" s="22" t="s">
        <v>136</v>
      </c>
      <c r="G64" s="22" t="s">
        <v>168</v>
      </c>
      <c r="I64" s="23" t="str">
        <f t="shared" si="0"/>
        <v>ALIMENTADOR ELECTRICO DE PANELBOARD "P2BT" , DESDE  "PP3B" DE 1000A 208V CON CABLE 3x3/0+1x2/0N+6T AWG-CU THHN EMT 2"</v>
      </c>
    </row>
    <row r="65" spans="2:9" ht="28.8" x14ac:dyDescent="0.3">
      <c r="B65" s="2" t="s">
        <v>124</v>
      </c>
      <c r="C65" s="19" t="s">
        <v>233</v>
      </c>
      <c r="D65" s="2" t="s">
        <v>152</v>
      </c>
      <c r="E65" s="22" t="s">
        <v>225</v>
      </c>
      <c r="F65" s="22" t="s">
        <v>136</v>
      </c>
      <c r="G65" s="22" t="s">
        <v>226</v>
      </c>
      <c r="I65" s="23" t="str">
        <f t="shared" si="0"/>
        <v>ALIMENTADOR ELECTRICO DE SMART PANELBOARD "P2BI" , DESDE  "PP3B" DE 1000A 208V CON CABLE 3x8+8N+10T AWG-CU THHN, EMT 3/4"</v>
      </c>
    </row>
    <row r="66" spans="2:9" ht="28.8" x14ac:dyDescent="0.3">
      <c r="B66" s="2" t="s">
        <v>124</v>
      </c>
      <c r="C66" s="19" t="s">
        <v>59</v>
      </c>
      <c r="D66" s="2" t="s">
        <v>152</v>
      </c>
      <c r="E66" s="22" t="s">
        <v>225</v>
      </c>
      <c r="F66" s="22" t="s">
        <v>136</v>
      </c>
      <c r="G66" s="22" t="s">
        <v>227</v>
      </c>
      <c r="I66" s="23" t="str">
        <f t="shared" si="0"/>
        <v>ALIMENTADOR ELECTRICO DE PANELBOARD "P2BH" , DESDE  "PP3B" DE 1000A 208V CON CABLE 3x1/0+1x2N+6T AWG-CU THHN, EMT 1-1/2"</v>
      </c>
    </row>
    <row r="67" spans="2:9" ht="28.8" x14ac:dyDescent="0.3">
      <c r="B67" s="2" t="s">
        <v>124</v>
      </c>
      <c r="C67" s="19" t="s">
        <v>232</v>
      </c>
      <c r="D67" s="2" t="s">
        <v>152</v>
      </c>
      <c r="E67" s="22" t="s">
        <v>225</v>
      </c>
      <c r="F67" s="22" t="s">
        <v>136</v>
      </c>
      <c r="G67" s="22" t="s">
        <v>226</v>
      </c>
      <c r="I67" s="23" t="str">
        <f t="shared" ref="I67:I101" si="1">CONCATENATE(B67,C67,D67,E67,F67,G67)</f>
        <v>ALIMENTADOR ELECTRICO DE CENTRO DE CARGA "P3BI" , DESDE  "PP3B" DE 1000A 208V CON CABLE 3x8+8N+10T AWG-CU THHN, EMT 3/4"</v>
      </c>
    </row>
    <row r="68" spans="2:9" ht="28.8" x14ac:dyDescent="0.3">
      <c r="B68" s="2" t="s">
        <v>124</v>
      </c>
      <c r="C68" s="19" t="s">
        <v>60</v>
      </c>
      <c r="D68" s="2" t="s">
        <v>152</v>
      </c>
      <c r="E68" s="22" t="s">
        <v>225</v>
      </c>
      <c r="F68" s="22" t="s">
        <v>136</v>
      </c>
      <c r="G68" s="22" t="s">
        <v>168</v>
      </c>
      <c r="I68" s="23" t="str">
        <f t="shared" si="1"/>
        <v>ALIMENTADOR ELECTRICO DE PANELBOARD "P3BT" , DESDE  "PP3B" DE 1000A 208V CON CABLE 3x3/0+1x2/0N+6T AWG-CU THHN EMT 2"</v>
      </c>
    </row>
    <row r="69" spans="2:9" ht="28.8" x14ac:dyDescent="0.3">
      <c r="B69" s="2" t="s">
        <v>124</v>
      </c>
      <c r="C69" s="19" t="s">
        <v>61</v>
      </c>
      <c r="D69" s="2" t="s">
        <v>152</v>
      </c>
      <c r="E69" s="22" t="s">
        <v>225</v>
      </c>
      <c r="F69" s="22" t="s">
        <v>136</v>
      </c>
      <c r="G69" s="22" t="s">
        <v>228</v>
      </c>
      <c r="I69" s="23" t="str">
        <f t="shared" si="1"/>
        <v>ALIMENTADOR ELECTRICO DE CENTRO DE CARGA "P3BH" , DESDE  "PP3B" DE 1000A 208V CON CABLE 3x8+10N+10T AWG-CU THHN, EMT 3/4"</v>
      </c>
    </row>
    <row r="70" spans="2:9" ht="28.8" x14ac:dyDescent="0.3">
      <c r="B70" s="2" t="s">
        <v>124</v>
      </c>
      <c r="C70" s="8" t="s">
        <v>231</v>
      </c>
      <c r="D70" s="2" t="s">
        <v>152</v>
      </c>
      <c r="E70" s="22" t="s">
        <v>225</v>
      </c>
      <c r="F70" s="22" t="s">
        <v>136</v>
      </c>
      <c r="G70" s="22" t="s">
        <v>229</v>
      </c>
      <c r="I70" s="23" t="str">
        <f t="shared" si="1"/>
        <v>ALIMENTADOR ELECTRICO DE PANELBOARD "PEV1" , DESDE  "PP3B" DE 1000A 208V CON CABLE 3x6+1x8N+1x10T AWG-CU THHN, EMT 1"</v>
      </c>
    </row>
    <row r="71" spans="2:9" ht="28.8" x14ac:dyDescent="0.3">
      <c r="B71" s="2" t="s">
        <v>124</v>
      </c>
      <c r="C71" s="8" t="s">
        <v>230</v>
      </c>
      <c r="D71" s="2" t="s">
        <v>152</v>
      </c>
      <c r="E71" s="22" t="s">
        <v>225</v>
      </c>
      <c r="F71" s="22" t="s">
        <v>136</v>
      </c>
      <c r="G71" s="22" t="s">
        <v>229</v>
      </c>
      <c r="I71" s="23" t="str">
        <f t="shared" si="1"/>
        <v>ALIMENTADOR ELECTRICO DE PANELBOARD "PEV2" , DESDE  "PP3B" DE 1000A 208V CON CABLE 3x6+1x8N+1x10T AWG-CU THHN, EMT 1"</v>
      </c>
    </row>
    <row r="72" spans="2:9" ht="28.8" x14ac:dyDescent="0.3">
      <c r="B72" s="2" t="s">
        <v>124</v>
      </c>
      <c r="C72" s="8" t="s">
        <v>245</v>
      </c>
      <c r="D72" s="2" t="s">
        <v>152</v>
      </c>
      <c r="E72" s="22" t="s">
        <v>225</v>
      </c>
      <c r="F72" s="22" t="s">
        <v>136</v>
      </c>
      <c r="G72" s="22" t="s">
        <v>159</v>
      </c>
      <c r="I72" s="23" t="str">
        <f t="shared" si="1"/>
        <v>ALIMENTADOR ELECTRICO DE CENTRO DE CARGA "P1L1 , DESDE  "PP3B" DE 1000A 208V CON CABLE 2x8+1x10N+1x10T AWG-CU THHN EMT 3/4"</v>
      </c>
    </row>
    <row r="73" spans="2:9" ht="28.8" x14ac:dyDescent="0.3">
      <c r="B73" s="2" t="s">
        <v>124</v>
      </c>
      <c r="C73" s="8" t="s">
        <v>246</v>
      </c>
      <c r="D73" s="2" t="s">
        <v>152</v>
      </c>
      <c r="E73" s="22" t="s">
        <v>225</v>
      </c>
      <c r="F73" s="22" t="s">
        <v>136</v>
      </c>
      <c r="G73" s="22" t="s">
        <v>159</v>
      </c>
      <c r="I73" s="23" t="str">
        <f t="shared" si="1"/>
        <v>ALIMENTADOR ELECTRICO DE CENTRO DE CARGA "P1L2 , DESDE  "PP3B" DE 1000A 208V CON CABLE 2x8+1x10N+1x10T AWG-CU THHN EMT 3/4"</v>
      </c>
    </row>
    <row r="74" spans="2:9" ht="28.8" x14ac:dyDescent="0.3">
      <c r="B74" s="2" t="s">
        <v>124</v>
      </c>
      <c r="C74" s="8" t="s">
        <v>247</v>
      </c>
      <c r="D74" s="2" t="s">
        <v>152</v>
      </c>
      <c r="E74" s="22" t="s">
        <v>225</v>
      </c>
      <c r="F74" s="22" t="s">
        <v>136</v>
      </c>
      <c r="G74" s="22" t="s">
        <v>159</v>
      </c>
      <c r="I74" s="23" t="str">
        <f t="shared" si="1"/>
        <v>ALIMENTADOR ELECTRICO DE CENTRO DE CARGA "P1L3 , DESDE  "PP3B" DE 1000A 208V CON CABLE 2x8+1x10N+1x10T AWG-CU THHN EMT 3/4"</v>
      </c>
    </row>
    <row r="75" spans="2:9" ht="28.8" x14ac:dyDescent="0.3">
      <c r="B75" s="2" t="s">
        <v>124</v>
      </c>
      <c r="C75" s="8" t="s">
        <v>248</v>
      </c>
      <c r="D75" s="2" t="s">
        <v>152</v>
      </c>
      <c r="E75" s="22" t="s">
        <v>225</v>
      </c>
      <c r="F75" s="22" t="s">
        <v>136</v>
      </c>
      <c r="G75" s="22" t="s">
        <v>159</v>
      </c>
      <c r="I75" s="23" t="str">
        <f t="shared" si="1"/>
        <v>ALIMENTADOR ELECTRICO DE CENTRO DE CARGA "P1L4 , DESDE  "PP3B" DE 1000A 208V CON CABLE 2x8+1x10N+1x10T AWG-CU THHN EMT 3/4"</v>
      </c>
    </row>
    <row r="76" spans="2:9" ht="28.8" x14ac:dyDescent="0.3">
      <c r="B76" s="2" t="s">
        <v>124</v>
      </c>
      <c r="C76" s="8" t="s">
        <v>249</v>
      </c>
      <c r="D76" s="2" t="s">
        <v>152</v>
      </c>
      <c r="E76" s="22" t="s">
        <v>225</v>
      </c>
      <c r="F76" s="22" t="s">
        <v>136</v>
      </c>
      <c r="G76" s="22" t="s">
        <v>159</v>
      </c>
      <c r="I76" s="23" t="str">
        <f t="shared" si="1"/>
        <v>ALIMENTADOR ELECTRICO DE CENTRO DE CARGA "P1L5 , DESDE  "PP3B" DE 1000A 208V CON CABLE 2x8+1x10N+1x10T AWG-CU THHN EMT 3/4"</v>
      </c>
    </row>
    <row r="77" spans="2:9" ht="28.8" x14ac:dyDescent="0.3">
      <c r="B77" s="2" t="s">
        <v>124</v>
      </c>
      <c r="C77" s="8" t="s">
        <v>250</v>
      </c>
      <c r="D77" s="2" t="s">
        <v>152</v>
      </c>
      <c r="E77" s="22" t="s">
        <v>225</v>
      </c>
      <c r="F77" s="22" t="s">
        <v>136</v>
      </c>
      <c r="G77" s="22" t="s">
        <v>159</v>
      </c>
      <c r="I77" s="23" t="str">
        <f t="shared" si="1"/>
        <v>ALIMENTADOR ELECTRICO DE CENTRO DE CARGA "P1L6 , DESDE  "PP3B" DE 1000A 208V CON CABLE 2x8+1x10N+1x10T AWG-CU THHN EMT 3/4"</v>
      </c>
    </row>
    <row r="78" spans="2:9" ht="28.8" x14ac:dyDescent="0.3">
      <c r="B78" s="2" t="s">
        <v>124</v>
      </c>
      <c r="C78" s="8" t="s">
        <v>251</v>
      </c>
      <c r="D78" s="2" t="s">
        <v>152</v>
      </c>
      <c r="E78" s="22" t="s">
        <v>225</v>
      </c>
      <c r="F78" s="22" t="s">
        <v>136</v>
      </c>
      <c r="G78" s="22" t="s">
        <v>159</v>
      </c>
      <c r="I78" s="23" t="str">
        <f t="shared" si="1"/>
        <v>ALIMENTADOR ELECTRICO DE CENTRO DE CARGA "P1L7 , DESDE  "PP3B" DE 1000A 208V CON CABLE 2x8+1x10N+1x10T AWG-CU THHN EMT 3/4"</v>
      </c>
    </row>
    <row r="79" spans="2:9" ht="28.8" x14ac:dyDescent="0.3">
      <c r="B79" s="2" t="s">
        <v>124</v>
      </c>
      <c r="C79" s="8" t="s">
        <v>252</v>
      </c>
      <c r="D79" s="2" t="s">
        <v>152</v>
      </c>
      <c r="E79" s="22" t="s">
        <v>225</v>
      </c>
      <c r="F79" s="22" t="s">
        <v>136</v>
      </c>
      <c r="G79" s="22" t="s">
        <v>159</v>
      </c>
      <c r="I79" s="23" t="str">
        <f t="shared" si="1"/>
        <v>ALIMENTADOR ELECTRICO DE CENTRO DE CARGA "P1L8 , DESDE  "PP3B" DE 1000A 208V CON CABLE 2x8+1x10N+1x10T AWG-CU THHN EMT 3/4"</v>
      </c>
    </row>
    <row r="80" spans="2:9" ht="28.8" x14ac:dyDescent="0.3">
      <c r="B80" s="2" t="s">
        <v>124</v>
      </c>
      <c r="C80" s="8" t="s">
        <v>253</v>
      </c>
      <c r="D80" s="2" t="s">
        <v>152</v>
      </c>
      <c r="E80" s="22" t="s">
        <v>225</v>
      </c>
      <c r="F80" s="22" t="s">
        <v>136</v>
      </c>
      <c r="G80" s="22" t="s">
        <v>159</v>
      </c>
      <c r="I80" s="23" t="str">
        <f t="shared" si="1"/>
        <v>ALIMENTADOR ELECTRICO DE CENTRO DE CARGA "P1L9 , DESDE  "PP3B" DE 1000A 208V CON CABLE 2x8+1x10N+1x10T AWG-CU THHN EMT 3/4"</v>
      </c>
    </row>
    <row r="81" spans="2:9" ht="28.8" x14ac:dyDescent="0.3">
      <c r="B81" s="2" t="s">
        <v>124</v>
      </c>
      <c r="C81" s="8" t="s">
        <v>254</v>
      </c>
      <c r="D81" s="2" t="s">
        <v>152</v>
      </c>
      <c r="E81" s="22" t="s">
        <v>225</v>
      </c>
      <c r="F81" s="22" t="s">
        <v>136</v>
      </c>
      <c r="G81" s="22" t="s">
        <v>159</v>
      </c>
      <c r="I81" s="23" t="str">
        <f t="shared" si="1"/>
        <v>ALIMENTADOR ELECTRICO DE CENTRO DE CARGA "P1L10 , DESDE  "PP3B" DE 1000A 208V CON CABLE 2x8+1x10N+1x10T AWG-CU THHN EMT 3/4"</v>
      </c>
    </row>
    <row r="82" spans="2:9" ht="28.8" x14ac:dyDescent="0.3">
      <c r="B82" s="2" t="s">
        <v>124</v>
      </c>
      <c r="C82" s="8" t="s">
        <v>255</v>
      </c>
      <c r="D82" s="2" t="s">
        <v>152</v>
      </c>
      <c r="E82" s="22" t="s">
        <v>225</v>
      </c>
      <c r="F82" s="22" t="s">
        <v>136</v>
      </c>
      <c r="G82" s="22" t="s">
        <v>159</v>
      </c>
      <c r="I82" s="23" t="str">
        <f t="shared" si="1"/>
        <v>ALIMENTADOR ELECTRICO DE CENTRO DE CARGA "P1L11 , DESDE  "PP3B" DE 1000A 208V CON CABLE 2x8+1x10N+1x10T AWG-CU THHN EMT 3/4"</v>
      </c>
    </row>
    <row r="83" spans="2:9" ht="28.8" x14ac:dyDescent="0.3">
      <c r="B83" s="2" t="s">
        <v>124</v>
      </c>
      <c r="C83" s="8" t="s">
        <v>256</v>
      </c>
      <c r="D83" s="2" t="s">
        <v>152</v>
      </c>
      <c r="E83" s="22" t="s">
        <v>225</v>
      </c>
      <c r="F83" s="22" t="s">
        <v>136</v>
      </c>
      <c r="G83" s="22" t="s">
        <v>159</v>
      </c>
      <c r="I83" s="23" t="str">
        <f t="shared" si="1"/>
        <v>ALIMENTADOR ELECTRICO DE CENTRO DE CARGA "P2L1 , DESDE  "PP3B" DE 1000A 208V CON CABLE 2x8+1x10N+1x10T AWG-CU THHN EMT 3/4"</v>
      </c>
    </row>
    <row r="84" spans="2:9" ht="28.8" x14ac:dyDescent="0.3">
      <c r="B84" s="2" t="s">
        <v>124</v>
      </c>
      <c r="C84" s="8" t="s">
        <v>257</v>
      </c>
      <c r="D84" s="2" t="s">
        <v>152</v>
      </c>
      <c r="E84" s="22" t="s">
        <v>225</v>
      </c>
      <c r="F84" s="22" t="s">
        <v>136</v>
      </c>
      <c r="G84" s="22" t="s">
        <v>159</v>
      </c>
      <c r="I84" s="23" t="str">
        <f t="shared" si="1"/>
        <v>ALIMENTADOR ELECTRICO DE CENTRO DE CARGA "P2L2 , DESDE  "PP3B" DE 1000A 208V CON CABLE 2x8+1x10N+1x10T AWG-CU THHN EMT 3/4"</v>
      </c>
    </row>
    <row r="85" spans="2:9" ht="28.8" x14ac:dyDescent="0.3">
      <c r="B85" s="2" t="s">
        <v>124</v>
      </c>
      <c r="C85" s="8" t="s">
        <v>258</v>
      </c>
      <c r="D85" s="2" t="s">
        <v>152</v>
      </c>
      <c r="E85" s="22" t="s">
        <v>225</v>
      </c>
      <c r="F85" s="22" t="s">
        <v>136</v>
      </c>
      <c r="G85" s="22" t="s">
        <v>159</v>
      </c>
      <c r="I85" s="23" t="str">
        <f t="shared" si="1"/>
        <v>ALIMENTADOR ELECTRICO DE CENTRO DE CARGA "P2L3 , DESDE  "PP3B" DE 1000A 208V CON CABLE 2x8+1x10N+1x10T AWG-CU THHN EMT 3/4"</v>
      </c>
    </row>
    <row r="86" spans="2:9" ht="28.8" x14ac:dyDescent="0.3">
      <c r="B86" s="2" t="s">
        <v>124</v>
      </c>
      <c r="C86" s="8" t="s">
        <v>259</v>
      </c>
      <c r="D86" s="2" t="s">
        <v>152</v>
      </c>
      <c r="E86" s="22" t="s">
        <v>225</v>
      </c>
      <c r="F86" s="22" t="s">
        <v>136</v>
      </c>
      <c r="G86" s="22" t="s">
        <v>159</v>
      </c>
      <c r="I86" s="23" t="str">
        <f t="shared" si="1"/>
        <v>ALIMENTADOR ELECTRICO DE CENTRO DE CARGA "P2L4 , DESDE  "PP3B" DE 1000A 208V CON CABLE 2x8+1x10N+1x10T AWG-CU THHN EMT 3/4"</v>
      </c>
    </row>
    <row r="87" spans="2:9" ht="28.8" x14ac:dyDescent="0.3">
      <c r="B87" s="2" t="s">
        <v>124</v>
      </c>
      <c r="C87" s="8" t="s">
        <v>260</v>
      </c>
      <c r="D87" s="2" t="s">
        <v>152</v>
      </c>
      <c r="E87" s="22" t="s">
        <v>225</v>
      </c>
      <c r="F87" s="22" t="s">
        <v>136</v>
      </c>
      <c r="G87" s="22" t="s">
        <v>159</v>
      </c>
      <c r="I87" s="23" t="str">
        <f t="shared" si="1"/>
        <v>ALIMENTADOR ELECTRICO DE CENTRO DE CARGA "P2L5 , DESDE  "PP3B" DE 1000A 208V CON CABLE 2x8+1x10N+1x10T AWG-CU THHN EMT 3/4"</v>
      </c>
    </row>
    <row r="88" spans="2:9" ht="28.8" x14ac:dyDescent="0.3">
      <c r="B88" s="2" t="s">
        <v>124</v>
      </c>
      <c r="C88" s="8" t="s">
        <v>261</v>
      </c>
      <c r="D88" s="2" t="s">
        <v>152</v>
      </c>
      <c r="E88" s="22" t="s">
        <v>225</v>
      </c>
      <c r="F88" s="22" t="s">
        <v>136</v>
      </c>
      <c r="G88" s="22" t="s">
        <v>159</v>
      </c>
      <c r="I88" s="23" t="str">
        <f t="shared" si="1"/>
        <v>ALIMENTADOR ELECTRICO DE CENTRO DE CARGA "P2L6 , DESDE  "PP3B" DE 1000A 208V CON CABLE 2x8+1x10N+1x10T AWG-CU THHN EMT 3/4"</v>
      </c>
    </row>
    <row r="89" spans="2:9" ht="28.8" x14ac:dyDescent="0.3">
      <c r="B89" s="2" t="s">
        <v>124</v>
      </c>
      <c r="C89" s="8" t="s">
        <v>262</v>
      </c>
      <c r="D89" s="2" t="s">
        <v>152</v>
      </c>
      <c r="E89" s="22" t="s">
        <v>225</v>
      </c>
      <c r="F89" s="22" t="s">
        <v>136</v>
      </c>
      <c r="G89" s="22" t="s">
        <v>159</v>
      </c>
      <c r="I89" s="23" t="str">
        <f t="shared" si="1"/>
        <v>ALIMENTADOR ELECTRICO DE CENTRO DE CARGA "P2L7 , DESDE  "PP3B" DE 1000A 208V CON CABLE 2x8+1x10N+1x10T AWG-CU THHN EMT 3/4"</v>
      </c>
    </row>
    <row r="90" spans="2:9" ht="28.8" x14ac:dyDescent="0.3">
      <c r="B90" s="2" t="s">
        <v>124</v>
      </c>
      <c r="C90" s="8" t="s">
        <v>263</v>
      </c>
      <c r="D90" s="2" t="s">
        <v>152</v>
      </c>
      <c r="E90" s="22" t="s">
        <v>225</v>
      </c>
      <c r="F90" s="22" t="s">
        <v>136</v>
      </c>
      <c r="G90" s="22" t="s">
        <v>159</v>
      </c>
      <c r="I90" s="23" t="str">
        <f t="shared" si="1"/>
        <v>ALIMENTADOR ELECTRICO DE CENTRO DE CARGA "P2L8 , DESDE  "PP3B" DE 1000A 208V CON CABLE 2x8+1x10N+1x10T AWG-CU THHN EMT 3/4"</v>
      </c>
    </row>
    <row r="91" spans="2:9" ht="28.8" x14ac:dyDescent="0.3">
      <c r="B91" s="2" t="s">
        <v>124</v>
      </c>
      <c r="C91" s="8" t="s">
        <v>264</v>
      </c>
      <c r="D91" s="2" t="s">
        <v>152</v>
      </c>
      <c r="E91" s="22" t="s">
        <v>225</v>
      </c>
      <c r="F91" s="22" t="s">
        <v>136</v>
      </c>
      <c r="G91" s="22" t="s">
        <v>159</v>
      </c>
      <c r="I91" s="23" t="str">
        <f t="shared" si="1"/>
        <v>ALIMENTADOR ELECTRICO DE CENTRO DE CARGA "P2L9 , DESDE  "PP3B" DE 1000A 208V CON CABLE 2x8+1x10N+1x10T AWG-CU THHN EMT 3/4"</v>
      </c>
    </row>
    <row r="92" spans="2:9" ht="28.8" x14ac:dyDescent="0.3">
      <c r="B92" s="2" t="s">
        <v>124</v>
      </c>
      <c r="C92" s="8" t="s">
        <v>265</v>
      </c>
      <c r="D92" s="2" t="s">
        <v>152</v>
      </c>
      <c r="E92" s="22" t="s">
        <v>225</v>
      </c>
      <c r="F92" s="22" t="s">
        <v>136</v>
      </c>
      <c r="G92" s="22" t="s">
        <v>159</v>
      </c>
      <c r="I92" s="23" t="str">
        <f t="shared" si="1"/>
        <v>ALIMENTADOR ELECTRICO DE CENTRO DE CARGA "P2L10 , DESDE  "PP3B" DE 1000A 208V CON CABLE 2x8+1x10N+1x10T AWG-CU THHN EMT 3/4"</v>
      </c>
    </row>
    <row r="93" spans="2:9" ht="28.8" x14ac:dyDescent="0.3">
      <c r="B93" s="2" t="s">
        <v>124</v>
      </c>
      <c r="C93" s="8" t="s">
        <v>266</v>
      </c>
      <c r="D93" s="2" t="s">
        <v>152</v>
      </c>
      <c r="E93" s="22" t="s">
        <v>225</v>
      </c>
      <c r="F93" s="22" t="s">
        <v>136</v>
      </c>
      <c r="G93" s="22" t="s">
        <v>159</v>
      </c>
      <c r="I93" s="23" t="str">
        <f t="shared" si="1"/>
        <v>ALIMENTADOR ELECTRICO DE CENTRO DE CARGA "P2L11 , DESDE  "PP3B" DE 1000A 208V CON CABLE 2x8+1x10N+1x10T AWG-CU THHN EMT 3/4"</v>
      </c>
    </row>
    <row r="94" spans="2:9" ht="28.8" x14ac:dyDescent="0.3">
      <c r="B94" s="2" t="s">
        <v>124</v>
      </c>
      <c r="C94" s="8" t="s">
        <v>267</v>
      </c>
      <c r="D94" s="2" t="s">
        <v>152</v>
      </c>
      <c r="E94" s="22" t="s">
        <v>225</v>
      </c>
      <c r="F94" s="22" t="s">
        <v>136</v>
      </c>
      <c r="G94" s="22" t="s">
        <v>159</v>
      </c>
      <c r="I94" s="23" t="str">
        <f t="shared" si="1"/>
        <v>ALIMENTADOR ELECTRICO DE CENTRO DE CARGA "P2L12 , DESDE  "PP3B" DE 1000A 208V CON CABLE 2x8+1x10N+1x10T AWG-CU THHN EMT 3/4"</v>
      </c>
    </row>
    <row r="95" spans="2:9" ht="28.8" x14ac:dyDescent="0.3">
      <c r="B95" s="2" t="s">
        <v>124</v>
      </c>
      <c r="C95" s="8" t="s">
        <v>268</v>
      </c>
      <c r="D95" s="2" t="s">
        <v>152</v>
      </c>
      <c r="E95" s="22" t="s">
        <v>225</v>
      </c>
      <c r="F95" s="22" t="s">
        <v>136</v>
      </c>
      <c r="G95" s="22" t="s">
        <v>159</v>
      </c>
      <c r="I95" s="23" t="str">
        <f t="shared" si="1"/>
        <v>ALIMENTADOR ELECTRICO DE CENTRO DE CARGA "P3L1 , DESDE  "PP3B" DE 1000A 208V CON CABLE 2x8+1x10N+1x10T AWG-CU THHN EMT 3/4"</v>
      </c>
    </row>
    <row r="96" spans="2:9" ht="28.8" x14ac:dyDescent="0.3">
      <c r="B96" s="2" t="s">
        <v>124</v>
      </c>
      <c r="C96" s="8" t="s">
        <v>269</v>
      </c>
      <c r="D96" s="2" t="s">
        <v>152</v>
      </c>
      <c r="E96" s="22" t="s">
        <v>225</v>
      </c>
      <c r="F96" s="22" t="s">
        <v>136</v>
      </c>
      <c r="G96" s="22" t="s">
        <v>159</v>
      </c>
      <c r="I96" s="23" t="str">
        <f t="shared" si="1"/>
        <v>ALIMENTADOR ELECTRICO DE CENTRO DE CARGA "P3L2 , DESDE  "PP3B" DE 1000A 208V CON CABLE 2x8+1x10N+1x10T AWG-CU THHN EMT 3/4"</v>
      </c>
    </row>
    <row r="97" spans="2:9" ht="28.8" x14ac:dyDescent="0.3">
      <c r="B97" s="2" t="s">
        <v>124</v>
      </c>
      <c r="C97" s="8" t="s">
        <v>270</v>
      </c>
      <c r="D97" s="2" t="s">
        <v>152</v>
      </c>
      <c r="E97" s="22" t="s">
        <v>225</v>
      </c>
      <c r="F97" s="22" t="s">
        <v>136</v>
      </c>
      <c r="G97" s="22" t="s">
        <v>159</v>
      </c>
      <c r="I97" s="23" t="str">
        <f t="shared" si="1"/>
        <v>ALIMENTADOR ELECTRICO DE CENTRO DE CARGA "P3L3 , DESDE  "PP3B" DE 1000A 208V CON CABLE 2x8+1x10N+1x10T AWG-CU THHN EMT 3/4"</v>
      </c>
    </row>
    <row r="98" spans="2:9" ht="28.8" x14ac:dyDescent="0.3">
      <c r="B98" s="2" t="s">
        <v>124</v>
      </c>
      <c r="C98" s="8" t="s">
        <v>271</v>
      </c>
      <c r="D98" s="2" t="s">
        <v>152</v>
      </c>
      <c r="E98" s="22" t="s">
        <v>225</v>
      </c>
      <c r="F98" s="22" t="s">
        <v>136</v>
      </c>
      <c r="G98" s="22" t="s">
        <v>159</v>
      </c>
      <c r="I98" s="23" t="str">
        <f t="shared" si="1"/>
        <v>ALIMENTADOR ELECTRICO DE CENTRO DE CARGA "P3L4 , DESDE  "PP3B" DE 1000A 208V CON CABLE 2x8+1x10N+1x10T AWG-CU THHN EMT 3/4"</v>
      </c>
    </row>
    <row r="99" spans="2:9" ht="28.8" x14ac:dyDescent="0.3">
      <c r="B99" s="2" t="s">
        <v>124</v>
      </c>
      <c r="C99" s="8" t="s">
        <v>272</v>
      </c>
      <c r="D99" s="2" t="s">
        <v>152</v>
      </c>
      <c r="E99" s="22" t="s">
        <v>225</v>
      </c>
      <c r="F99" s="22" t="s">
        <v>136</v>
      </c>
      <c r="G99" s="22" t="s">
        <v>159</v>
      </c>
      <c r="I99" s="23" t="str">
        <f t="shared" si="1"/>
        <v>ALIMENTADOR ELECTRICO DE CENTRO DE CARGA "P3L5 , DESDE  "PP3B" DE 1000A 208V CON CABLE 2x8+1x10N+1x10T AWG-CU THHN EMT 3/4"</v>
      </c>
    </row>
    <row r="100" spans="2:9" ht="28.8" x14ac:dyDescent="0.3">
      <c r="B100" s="2" t="s">
        <v>124</v>
      </c>
      <c r="C100" s="8" t="s">
        <v>273</v>
      </c>
      <c r="D100" s="2" t="s">
        <v>152</v>
      </c>
      <c r="E100" s="22" t="s">
        <v>225</v>
      </c>
      <c r="F100" s="22" t="s">
        <v>136</v>
      </c>
      <c r="G100" s="22" t="s">
        <v>159</v>
      </c>
      <c r="I100" s="23" t="str">
        <f t="shared" si="1"/>
        <v>ALIMENTADOR ELECTRICO DE CENTRO DE CARGA "P3L6 , DESDE  "PP3B" DE 1000A 208V CON CABLE 2x8+1x10N+1x10T AWG-CU THHN EMT 3/4"</v>
      </c>
    </row>
    <row r="101" spans="2:9" ht="28.8" x14ac:dyDescent="0.3">
      <c r="B101" s="2" t="s">
        <v>124</v>
      </c>
      <c r="C101" s="8" t="s">
        <v>274</v>
      </c>
      <c r="D101" s="2" t="s">
        <v>152</v>
      </c>
      <c r="E101" s="22" t="s">
        <v>225</v>
      </c>
      <c r="F101" s="22" t="s">
        <v>136</v>
      </c>
      <c r="G101" s="22" t="s">
        <v>159</v>
      </c>
      <c r="I101" s="23" t="str">
        <f t="shared" si="1"/>
        <v>ALIMENTADOR ELECTRICO DE CENTRO DE CARGA "P3L7 , DESDE  "PP3B" DE 1000A 208V CON CABLE 2x8+1x10N+1x10T AWG-CU THHN EMT 3/4"</v>
      </c>
    </row>
    <row r="102" spans="2:9" x14ac:dyDescent="0.3">
      <c r="C102" s="7" t="s">
        <v>64</v>
      </c>
      <c r="I102" s="7" t="s">
        <v>64</v>
      </c>
    </row>
    <row r="103" spans="2:9" ht="28.8" x14ac:dyDescent="0.3">
      <c r="B103" s="2" t="s">
        <v>124</v>
      </c>
      <c r="C103" s="19" t="s">
        <v>275</v>
      </c>
      <c r="D103" s="2" t="s">
        <v>152</v>
      </c>
      <c r="E103" s="22" t="s">
        <v>210</v>
      </c>
      <c r="F103" s="22" t="s">
        <v>136</v>
      </c>
      <c r="G103" s="22" t="s">
        <v>149</v>
      </c>
      <c r="I103" s="23" t="str">
        <f t="shared" ref="I103:I125" si="2">CONCATENATE(B103,C103,D103,E103,F103,G103)</f>
        <v>ALIMENTADOR ELECTRICO DE POWERPANELBOARD "P1AV"  , DESDE  DUCTO BARRA DE 2500A CON CABLE 3(3x3/0+1x1/0N+1x1/0T) AWG-CU THHN 3xEMT 2"</v>
      </c>
    </row>
    <row r="104" spans="2:9" ht="28.8" x14ac:dyDescent="0.3">
      <c r="B104" s="2" t="s">
        <v>124</v>
      </c>
      <c r="C104" s="19" t="s">
        <v>8</v>
      </c>
      <c r="D104" s="2" t="s">
        <v>152</v>
      </c>
      <c r="E104" s="22" t="s">
        <v>210</v>
      </c>
      <c r="F104" s="22" t="s">
        <v>136</v>
      </c>
      <c r="G104" s="22" t="s">
        <v>294</v>
      </c>
      <c r="I104" s="23" t="str">
        <f t="shared" si="2"/>
        <v>ALIMENTADOR ELECTRICO DE POWERPANELBOARD "P2AV" , DESDE  DUCTO BARRA DE 2500A CON CABLE 4(3x4/0+1x2/0N+1x1/0T) AWG-CU THHN 3xEMT 3"</v>
      </c>
    </row>
    <row r="105" spans="2:9" ht="28.8" x14ac:dyDescent="0.3">
      <c r="B105" s="2" t="s">
        <v>124</v>
      </c>
      <c r="C105" s="19" t="s">
        <v>65</v>
      </c>
      <c r="D105" s="2" t="s">
        <v>152</v>
      </c>
      <c r="E105" s="22" t="s">
        <v>210</v>
      </c>
      <c r="F105" s="22" t="s">
        <v>136</v>
      </c>
      <c r="G105" s="22" t="s">
        <v>208</v>
      </c>
      <c r="I105" s="23" t="str">
        <f t="shared" si="2"/>
        <v>ALIMENTADOR ELECTRICO DE POWERPANELBOARD "P3AW" , DESDE  DUCTO BARRA DE 2500A CON CABLE 3(3x4/0+1x2/0N+1x1/0T) AWG-CU THHN 3xEMT 3"</v>
      </c>
    </row>
    <row r="106" spans="2:9" ht="28.8" x14ac:dyDescent="0.3">
      <c r="B106" s="2" t="s">
        <v>124</v>
      </c>
      <c r="C106" s="19" t="s">
        <v>276</v>
      </c>
      <c r="D106" s="2" t="s">
        <v>152</v>
      </c>
      <c r="E106" s="22" t="s">
        <v>210</v>
      </c>
      <c r="F106" s="22" t="s">
        <v>136</v>
      </c>
      <c r="G106" s="22" t="s">
        <v>293</v>
      </c>
      <c r="I106" s="23" t="str">
        <f t="shared" si="2"/>
        <v>ALIMENTADOR ELECTRICO DE POWERPANELBOARD "PNSP" , DESDE  DUCTO BARRA DE 2500A CON CABLE 2(3x3/0+1x2/0N+1x2T) AWG-CU THHN 2xEMT 2"</v>
      </c>
    </row>
    <row r="107" spans="2:9" ht="28.8" x14ac:dyDescent="0.3">
      <c r="B107" s="2" t="s">
        <v>124</v>
      </c>
      <c r="C107" s="8" t="s">
        <v>7</v>
      </c>
      <c r="D107" s="2" t="s">
        <v>152</v>
      </c>
      <c r="E107" s="22" t="s">
        <v>291</v>
      </c>
      <c r="F107" s="22" t="s">
        <v>136</v>
      </c>
      <c r="G107" s="22" t="s">
        <v>295</v>
      </c>
      <c r="I107" s="23" t="str">
        <f t="shared" si="2"/>
        <v>ALIMENTADOR ELECTRICO DE POWERPANELBOARD "PP3A" , DESDE  "TXA DE 150KVA" CON CABLE 2(3#4/0+1#3/0N+1#2T) 2xEMT/BxSf 2-1/2"</v>
      </c>
    </row>
    <row r="108" spans="2:9" ht="28.8" x14ac:dyDescent="0.3">
      <c r="B108" s="2" t="s">
        <v>124</v>
      </c>
      <c r="C108" s="8" t="s">
        <v>277</v>
      </c>
      <c r="D108" s="2" t="s">
        <v>152</v>
      </c>
      <c r="E108" s="22" t="s">
        <v>278</v>
      </c>
      <c r="F108" s="22" t="s">
        <v>136</v>
      </c>
      <c r="G108" s="22" t="s">
        <v>296</v>
      </c>
      <c r="I108" s="23" t="str">
        <f t="shared" si="2"/>
        <v>ALIMENTADOR ELECTRICO DE SUPRESOR DE POTENCIA DE 100KA , DESDE  "PP3A" CON CABLE 3x8+1x8N+1x10T AWG-CU THHN conexión directa.</v>
      </c>
    </row>
    <row r="109" spans="2:9" ht="28.8" x14ac:dyDescent="0.3">
      <c r="B109" s="2" t="s">
        <v>124</v>
      </c>
      <c r="C109" s="8" t="s">
        <v>279</v>
      </c>
      <c r="D109" s="2" t="s">
        <v>152</v>
      </c>
      <c r="E109" s="22" t="s">
        <v>210</v>
      </c>
      <c r="F109" s="22" t="s">
        <v>136</v>
      </c>
      <c r="G109" s="22" t="s">
        <v>292</v>
      </c>
      <c r="I109" s="23" t="str">
        <f t="shared" si="2"/>
        <v>ALIMENTADOR ELECTRICO DE TRANSFORMADOR "TXA" TIPO SECO DE 150KVA , DESDE  DUCTO BARRA DE 2500A CON CABLE 3#3/0+1#2/0N+1#2T AWG-CU THHN, EMT/BxSf 2"</v>
      </c>
    </row>
    <row r="110" spans="2:9" ht="28.8" x14ac:dyDescent="0.3">
      <c r="B110" s="2" t="s">
        <v>124</v>
      </c>
      <c r="C110" s="8" t="s">
        <v>280</v>
      </c>
      <c r="D110" s="2" t="s">
        <v>152</v>
      </c>
      <c r="E110" s="22" t="s">
        <v>278</v>
      </c>
      <c r="F110" s="22" t="s">
        <v>136</v>
      </c>
      <c r="G110" s="22" t="s">
        <v>297</v>
      </c>
      <c r="I110" s="23" t="str">
        <f t="shared" si="2"/>
        <v>ALIMENTADOR ELECTRICO DE PANELBOARD "P1AH"  , DESDE  "PP3A" CON CABLE 3x2+1x4N+8T AWG-CU THHN, EMT 1-1/4"</v>
      </c>
    </row>
    <row r="111" spans="2:9" ht="28.8" x14ac:dyDescent="0.3">
      <c r="B111" s="2" t="s">
        <v>124</v>
      </c>
      <c r="C111" s="8" t="s">
        <v>281</v>
      </c>
      <c r="D111" s="2" t="s">
        <v>152</v>
      </c>
      <c r="E111" s="22" t="s">
        <v>278</v>
      </c>
      <c r="F111" s="22" t="s">
        <v>136</v>
      </c>
      <c r="G111" s="22" t="s">
        <v>163</v>
      </c>
      <c r="I111" s="23" t="str">
        <f t="shared" si="2"/>
        <v>ALIMENTADOR ELECTRICO DE PANELBOARD "P2AH" , DESDE  "PP3A" CON CABLE 3x4+1x6N+8T AWG-CU THHN, EMT 1"</v>
      </c>
    </row>
    <row r="112" spans="2:9" ht="28.8" x14ac:dyDescent="0.3">
      <c r="B112" s="2" t="s">
        <v>124</v>
      </c>
      <c r="C112" s="8" t="s">
        <v>69</v>
      </c>
      <c r="D112" s="2" t="s">
        <v>152</v>
      </c>
      <c r="E112" s="22" t="s">
        <v>278</v>
      </c>
      <c r="F112" s="22" t="s">
        <v>136</v>
      </c>
      <c r="G112" s="22" t="s">
        <v>297</v>
      </c>
      <c r="I112" s="23" t="str">
        <f t="shared" si="2"/>
        <v>ALIMENTADOR ELECTRICO DE CENTRO DE CARGA "P3AH" , DESDE  "PP3A" CON CABLE 3x2+1x4N+8T AWG-CU THHN, EMT 1-1/4"</v>
      </c>
    </row>
    <row r="113" spans="2:9" ht="28.8" x14ac:dyDescent="0.3">
      <c r="B113" s="2" t="s">
        <v>124</v>
      </c>
      <c r="C113" s="8" t="s">
        <v>282</v>
      </c>
      <c r="D113" s="2" t="s">
        <v>152</v>
      </c>
      <c r="E113" s="22" t="s">
        <v>278</v>
      </c>
      <c r="F113" s="22" t="s">
        <v>136</v>
      </c>
      <c r="G113" s="22" t="s">
        <v>171</v>
      </c>
      <c r="I113" s="23" t="str">
        <f t="shared" si="2"/>
        <v>ALIMENTADOR ELECTRICO DE SMART PANELBOARD "P1AI" , DESDE  "PP3A" CON CABLE 3x8+1x8N+10T AWG-CU THHN, EMT 3/4"</v>
      </c>
    </row>
    <row r="114" spans="2:9" ht="28.8" x14ac:dyDescent="0.3">
      <c r="B114" s="2" t="s">
        <v>124</v>
      </c>
      <c r="C114" s="8" t="s">
        <v>283</v>
      </c>
      <c r="D114" s="2" t="s">
        <v>152</v>
      </c>
      <c r="E114" s="22" t="s">
        <v>278</v>
      </c>
      <c r="F114" s="22" t="s">
        <v>136</v>
      </c>
      <c r="G114" s="22" t="s">
        <v>171</v>
      </c>
      <c r="I114" s="23" t="str">
        <f t="shared" si="2"/>
        <v>ALIMENTADOR ELECTRICO DE SMART PANELBOARD "P2AI" , DESDE  "PP3A" CON CABLE 3x8+1x8N+10T AWG-CU THHN, EMT 3/4"</v>
      </c>
    </row>
    <row r="115" spans="2:9" ht="28.8" x14ac:dyDescent="0.3">
      <c r="B115" s="2" t="s">
        <v>124</v>
      </c>
      <c r="C115" s="8" t="s">
        <v>284</v>
      </c>
      <c r="D115" s="2" t="s">
        <v>152</v>
      </c>
      <c r="E115" s="22" t="s">
        <v>278</v>
      </c>
      <c r="F115" s="22" t="s">
        <v>136</v>
      </c>
      <c r="G115" s="22" t="s">
        <v>171</v>
      </c>
      <c r="I115" s="23" t="str">
        <f t="shared" si="2"/>
        <v>ALIMENTADOR ELECTRICO DE CENTRO DE CARGA "P3AI" , DESDE  "PP3A" CON CABLE 3x8+1x8N+10T AWG-CU THHN, EMT 3/4"</v>
      </c>
    </row>
    <row r="116" spans="2:9" ht="28.8" x14ac:dyDescent="0.3">
      <c r="B116" s="2" t="s">
        <v>124</v>
      </c>
      <c r="C116" s="8" t="s">
        <v>71</v>
      </c>
      <c r="D116" s="2" t="s">
        <v>152</v>
      </c>
      <c r="E116" s="22" t="s">
        <v>278</v>
      </c>
      <c r="F116" s="22" t="s">
        <v>136</v>
      </c>
      <c r="G116" s="22" t="s">
        <v>168</v>
      </c>
      <c r="I116" s="23" t="str">
        <f t="shared" si="2"/>
        <v>ALIMENTADOR ELECTRICO DE PANELBOARD "P1AT" , DESDE  "PP3A" CON CABLE 3x3/0+1x2/0N+6T AWG-CU THHN EMT 2"</v>
      </c>
    </row>
    <row r="117" spans="2:9" ht="28.8" x14ac:dyDescent="0.3">
      <c r="B117" s="2" t="s">
        <v>124</v>
      </c>
      <c r="C117" s="8" t="s">
        <v>285</v>
      </c>
      <c r="D117" s="2" t="s">
        <v>152</v>
      </c>
      <c r="E117" s="22" t="s">
        <v>299</v>
      </c>
      <c r="F117" s="22" t="s">
        <v>136</v>
      </c>
      <c r="G117" s="22" t="s">
        <v>169</v>
      </c>
      <c r="I117" s="23" t="str">
        <f t="shared" si="2"/>
        <v>ALIMENTADOR ELECTRICO DE CENTRO DE CARGA "P1AR" , DESDE  "P1AT" CON CABLE 3x10+10N+10T AWG-CU THHN, EMT 3/4"</v>
      </c>
    </row>
    <row r="118" spans="2:9" ht="28.8" x14ac:dyDescent="0.3">
      <c r="B118" s="2" t="s">
        <v>124</v>
      </c>
      <c r="C118" s="8" t="s">
        <v>72</v>
      </c>
      <c r="D118" s="2" t="s">
        <v>152</v>
      </c>
      <c r="E118" s="22" t="s">
        <v>278</v>
      </c>
      <c r="F118" s="22" t="s">
        <v>136</v>
      </c>
      <c r="G118" s="22" t="s">
        <v>168</v>
      </c>
      <c r="I118" s="23" t="str">
        <f t="shared" si="2"/>
        <v>ALIMENTADOR ELECTRICO DE PANELBOARD "P2AT" , DESDE  "PP3A" CON CABLE 3x3/0+1x2/0N+6T AWG-CU THHN EMT 2"</v>
      </c>
    </row>
    <row r="119" spans="2:9" ht="28.8" x14ac:dyDescent="0.3">
      <c r="B119" s="2" t="s">
        <v>124</v>
      </c>
      <c r="C119" s="8" t="s">
        <v>73</v>
      </c>
      <c r="D119" s="2" t="s">
        <v>152</v>
      </c>
      <c r="E119" s="22" t="s">
        <v>278</v>
      </c>
      <c r="F119" s="22" t="s">
        <v>136</v>
      </c>
      <c r="G119" s="22" t="s">
        <v>168</v>
      </c>
      <c r="I119" s="23" t="str">
        <f t="shared" si="2"/>
        <v>ALIMENTADOR ELECTRICO DE PANELBOARD "P3AT" , DESDE  "PP3A" CON CABLE 3x3/0+1x2/0N+6T AWG-CU THHN EMT 2"</v>
      </c>
    </row>
    <row r="120" spans="2:9" ht="28.8" x14ac:dyDescent="0.3">
      <c r="B120" s="2" t="s">
        <v>124</v>
      </c>
      <c r="C120" s="8" t="s">
        <v>74</v>
      </c>
      <c r="D120" s="2" t="s">
        <v>152</v>
      </c>
      <c r="E120" s="22" t="s">
        <v>298</v>
      </c>
      <c r="F120" s="22" t="s">
        <v>136</v>
      </c>
      <c r="G120" s="22" t="s">
        <v>169</v>
      </c>
      <c r="I120" s="23" t="str">
        <f t="shared" si="2"/>
        <v>ALIMENTADOR ELECTRICO DE CENTRO DE CARGA "P2AR" , DESDE  "P2AT" CON CABLE 3x10+10N+10T AWG-CU THHN, EMT 3/4"</v>
      </c>
    </row>
    <row r="121" spans="2:9" ht="28.8" x14ac:dyDescent="0.3">
      <c r="B121" s="2" t="s">
        <v>124</v>
      </c>
      <c r="C121" s="8" t="s">
        <v>286</v>
      </c>
      <c r="D121" s="2" t="s">
        <v>152</v>
      </c>
      <c r="E121" s="22" t="s">
        <v>278</v>
      </c>
      <c r="F121" s="22" t="s">
        <v>136</v>
      </c>
      <c r="G121" s="22" t="s">
        <v>300</v>
      </c>
      <c r="I121" s="23" t="str">
        <f t="shared" si="2"/>
        <v>ALIMENTADOR ELECTRICO DE CENTRO DE CARGA "P1AL1 , DESDE  "PP3A" CON CABLE 2x8+1x8N+1x10T AWG-CU THHN EMT 3/4"</v>
      </c>
    </row>
    <row r="122" spans="2:9" ht="28.8" x14ac:dyDescent="0.3">
      <c r="B122" s="2" t="s">
        <v>124</v>
      </c>
      <c r="C122" s="8" t="s">
        <v>287</v>
      </c>
      <c r="D122" s="2" t="s">
        <v>152</v>
      </c>
      <c r="E122" s="22" t="s">
        <v>278</v>
      </c>
      <c r="F122" s="22" t="s">
        <v>136</v>
      </c>
      <c r="G122" s="22" t="s">
        <v>300</v>
      </c>
      <c r="I122" s="23" t="str">
        <f t="shared" si="2"/>
        <v>ALIMENTADOR ELECTRICO DE CENTRO DE CARGA "P1AL2 , DESDE  "PP3A" CON CABLE 2x8+1x8N+1x10T AWG-CU THHN EMT 3/4"</v>
      </c>
    </row>
    <row r="123" spans="2:9" ht="28.8" x14ac:dyDescent="0.3">
      <c r="B123" s="2" t="s">
        <v>124</v>
      </c>
      <c r="C123" s="8" t="s">
        <v>288</v>
      </c>
      <c r="D123" s="2" t="s">
        <v>152</v>
      </c>
      <c r="E123" s="22" t="s">
        <v>278</v>
      </c>
      <c r="F123" s="22" t="s">
        <v>136</v>
      </c>
      <c r="G123" s="22" t="s">
        <v>300</v>
      </c>
      <c r="I123" s="23" t="str">
        <f t="shared" si="2"/>
        <v>ALIMENTADOR ELECTRICO DE CENTRO DE CARGA "P1AL3 , DESDE  "PP3A" CON CABLE 2x8+1x8N+1x10T AWG-CU THHN EMT 3/4"</v>
      </c>
    </row>
    <row r="124" spans="2:9" ht="28.8" x14ac:dyDescent="0.3">
      <c r="B124" s="2" t="s">
        <v>124</v>
      </c>
      <c r="C124" s="8" t="s">
        <v>289</v>
      </c>
      <c r="D124" s="2" t="s">
        <v>152</v>
      </c>
      <c r="E124" s="22" t="s">
        <v>278</v>
      </c>
      <c r="F124" s="22" t="s">
        <v>136</v>
      </c>
      <c r="G124" s="22" t="s">
        <v>300</v>
      </c>
      <c r="I124" s="23" t="str">
        <f t="shared" si="2"/>
        <v>ALIMENTADOR ELECTRICO DE CENTRO DE CARGA "P1AL4 , DESDE  "PP3A" CON CABLE 2x8+1x8N+1x10T AWG-CU THHN EMT 3/4"</v>
      </c>
    </row>
    <row r="125" spans="2:9" ht="28.8" x14ac:dyDescent="0.3">
      <c r="B125" s="2" t="s">
        <v>124</v>
      </c>
      <c r="C125" s="8" t="s">
        <v>290</v>
      </c>
      <c r="D125" s="2" t="s">
        <v>152</v>
      </c>
      <c r="E125" s="22" t="s">
        <v>278</v>
      </c>
      <c r="F125" s="22" t="s">
        <v>136</v>
      </c>
      <c r="G125" s="22" t="s">
        <v>300</v>
      </c>
      <c r="I125" s="23" t="str">
        <f t="shared" si="2"/>
        <v>ALIMENTADOR ELECTRICO DE CENTRO DE CARGA "P1AL6 , DESDE  "PP3A" CON CABLE 2x8+1x8N+1x10T AWG-CU THHN EMT 3/4"</v>
      </c>
    </row>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I.EQUIPO ELECTRICO</vt:lpstr>
      <vt:lpstr>II.ALIMENTADORES ELECTRICOS</vt:lpstr>
      <vt:lpstr>III.ILUMINACION</vt:lpstr>
      <vt:lpstr>IV.TOMACORRIENTES</vt:lpstr>
      <vt:lpstr>V.COMUNICACIONES</vt:lpstr>
      <vt:lpstr>VI.PARARRAYOS ATMOSFERICO</vt:lpstr>
      <vt:lpstr>BORRAR</vt:lpstr>
      <vt:lpstr>BORRAR 1</vt:lpstr>
      <vt:lpstr>BORRAR2</vt:lpstr>
      <vt:lpstr>BORRAR 3</vt:lpstr>
      <vt:lpstr>'I.EQUIPO ELECTRICO'!Área_de_impresión</vt:lpstr>
      <vt:lpstr>'II.ALIMENTADORES ELECTRICOS'!Área_de_impresión</vt:lpstr>
      <vt:lpstr>III.ILUMINACION!Área_de_impresión</vt:lpstr>
      <vt:lpstr>IV.TOMACORRIENTES!Área_de_impresión</vt:lpstr>
      <vt:lpstr>V.COMUNICACIONES!Área_de_impresión</vt:lpstr>
      <vt:lpstr>'I.EQUIPO ELECTRICO'!Títulos_a_imprimir</vt:lpstr>
      <vt:lpstr>'II.ALIMENTADORES ELECTRICOS'!Títulos_a_imprimir</vt:lpstr>
      <vt:lpstr>III.ILUMINACION!Títulos_a_imprimir</vt:lpstr>
      <vt:lpstr>IV.TOMACORRIENTES!Títulos_a_imprimir</vt:lpstr>
      <vt:lpstr>V.COMUNICACIONES!Títulos_a_imprimir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 Castellanos</dc:creator>
  <cp:lastModifiedBy>Juan Murillo</cp:lastModifiedBy>
  <cp:lastPrinted>2023-02-16T17:45:22Z</cp:lastPrinted>
  <dcterms:created xsi:type="dcterms:W3CDTF">2023-02-16T16:12:15Z</dcterms:created>
  <dcterms:modified xsi:type="dcterms:W3CDTF">2024-03-22T20:32:43Z</dcterms:modified>
</cp:coreProperties>
</file>