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ehisa-my.sharepoint.com/personal/delmy_meza_ehisa_hn/Documents/Escritorio/LICITACIONES/NUEVOS PROCESO - S.MALCOLM/10 - RTB/"/>
    </mc:Choice>
  </mc:AlternateContent>
  <xr:revisionPtr revIDLastSave="0" documentId="8_{98E21E16-2490-C445-A5FF-9CF04DBA7D0C}" xr6:coauthVersionLast="47" xr6:coauthVersionMax="47" xr10:uidLastSave="{00000000-0000-0000-0000-000000000000}"/>
  <bookViews>
    <workbookView xWindow="-108" yWindow="-108" windowWidth="23256" windowHeight="12456" xr2:uid="{0BDB8443-A537-4EA8-B65E-C9C10404DFB2}"/>
  </bookViews>
  <sheets>
    <sheet name="Lotes a cotizar" sheetId="1" r:id="rId1"/>
    <sheet name="Lote 1" sheetId="2" r:id="rId2"/>
    <sheet name="Lote 2" sheetId="3" r:id="rId3"/>
    <sheet name="Lote 3" sheetId="4" r:id="rId4"/>
    <sheet name="Lote 4" sheetId="5" r:id="rId5"/>
  </sheets>
  <definedNames>
    <definedName name="_xlnm._FilterDatabase" localSheetId="1" hidden="1">'Lote 1'!$B$7:$B$35</definedName>
    <definedName name="_xlnm._FilterDatabase" localSheetId="2" hidden="1">'Lote 2'!$B$2:$B$109</definedName>
    <definedName name="_xlnm._FilterDatabase" localSheetId="3" hidden="1">'Lote 3'!$B$8:$B$58</definedName>
    <definedName name="_xlnm._FilterDatabase" localSheetId="4" hidden="1">'Lote 4'!$B$8:$B$17</definedName>
    <definedName name="_xlnm._FilterDatabase" localSheetId="0" hidden="1">'Lotes a cotizar'!$B$8:$B$13</definedName>
    <definedName name="_xlnm.Print_Area" localSheetId="1">'Lote 1'!$A$1:$F$42</definedName>
    <definedName name="_xlnm.Print_Area" localSheetId="3">'Lote 3'!$A$1:$F$58</definedName>
    <definedName name="_xlnm.Print_Area" localSheetId="4">'Lote 4'!$A$1:$F$26</definedName>
    <definedName name="_xlnm.Print_Area" localSheetId="0">'Lotes a cotizar'!$A$1:$C$21</definedName>
    <definedName name="_xlnm.Print_Titles" localSheetId="2">'Lote 2'!$2:$8</definedName>
    <definedName name="_xlnm.Print_Titles" localSheetId="3">'Lote 3'!$2:$9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F15" i="5"/>
  <c r="F14" i="5"/>
  <c r="F13" i="5"/>
  <c r="F12" i="5"/>
  <c r="F13" i="4"/>
  <c r="F14" i="4"/>
  <c r="F15" i="4"/>
  <c r="F16" i="4"/>
  <c r="F17" i="4"/>
  <c r="F18" i="4"/>
  <c r="F19" i="4"/>
  <c r="F20" i="4"/>
  <c r="F21" i="4"/>
  <c r="F22" i="4"/>
  <c r="F23" i="4"/>
  <c r="F24" i="4"/>
  <c r="F25" i="4"/>
  <c r="F26" i="4"/>
  <c r="F27" i="4"/>
  <c r="F28" i="4"/>
  <c r="F29" i="4"/>
  <c r="F30" i="4"/>
  <c r="F31" i="4"/>
  <c r="F32" i="4"/>
  <c r="F33" i="4"/>
  <c r="F34" i="4"/>
  <c r="F35" i="4"/>
  <c r="F36" i="4"/>
  <c r="F37" i="4"/>
  <c r="F38" i="4"/>
  <c r="F47" i="4"/>
  <c r="F12" i="3"/>
  <c r="F13" i="3"/>
  <c r="F14" i="3"/>
  <c r="F15" i="3"/>
  <c r="F16" i="3"/>
  <c r="F17" i="3"/>
  <c r="F18" i="3"/>
  <c r="F19" i="3"/>
  <c r="F21" i="3"/>
  <c r="F22" i="3"/>
  <c r="F23" i="3"/>
  <c r="F24" i="3"/>
  <c r="F25" i="3"/>
  <c r="F26" i="3"/>
  <c r="F27" i="3"/>
  <c r="F28" i="3"/>
  <c r="F29" i="3"/>
  <c r="F30" i="3"/>
  <c r="F31" i="3"/>
  <c r="F32" i="3"/>
  <c r="F33" i="3"/>
  <c r="F35" i="3"/>
  <c r="F36" i="3"/>
  <c r="F37" i="3"/>
  <c r="F38" i="3"/>
  <c r="F39" i="3"/>
  <c r="F41" i="3"/>
  <c r="F42" i="3"/>
  <c r="F43" i="3"/>
  <c r="F45" i="3"/>
  <c r="D55" i="3"/>
  <c r="D50" i="3"/>
  <c r="F50" i="3"/>
  <c r="F55" i="3"/>
  <c r="D56" i="3"/>
  <c r="F56" i="3"/>
  <c r="F57" i="3"/>
  <c r="F58" i="3"/>
  <c r="F59" i="3"/>
  <c r="D60" i="3"/>
  <c r="F60" i="3"/>
  <c r="F61" i="3"/>
  <c r="F62" i="3"/>
  <c r="F63" i="3"/>
  <c r="D64" i="3"/>
  <c r="F64" i="3"/>
  <c r="D65" i="3"/>
  <c r="D70" i="3"/>
  <c r="F70" i="3"/>
  <c r="F65" i="3"/>
  <c r="D66" i="3"/>
  <c r="F66" i="3"/>
  <c r="D67" i="3"/>
  <c r="F67" i="3"/>
  <c r="F68" i="3"/>
  <c r="F71" i="3"/>
  <c r="F72" i="3"/>
  <c r="F76" i="3"/>
  <c r="F77" i="3"/>
  <c r="F78" i="3"/>
  <c r="F79" i="3"/>
  <c r="F80" i="3"/>
  <c r="F81" i="3"/>
  <c r="F82" i="3"/>
  <c r="F83" i="3"/>
  <c r="F86" i="3"/>
  <c r="F87" i="3"/>
  <c r="F88" i="3"/>
  <c r="F89" i="3"/>
  <c r="F90" i="3"/>
  <c r="F91" i="3"/>
  <c r="F92" i="3"/>
  <c r="F93" i="3"/>
  <c r="F94" i="3"/>
  <c r="F95" i="3"/>
  <c r="F96" i="3"/>
  <c r="F33" i="2"/>
  <c r="F35" i="2"/>
  <c r="F17" i="5"/>
  <c r="F19" i="5"/>
  <c r="F39" i="4"/>
  <c r="F49" i="4"/>
  <c r="C12" i="1"/>
  <c r="F98" i="3"/>
  <c r="F100" i="3"/>
  <c r="C11" i="1"/>
  <c r="D69" i="3"/>
  <c r="F69" i="3"/>
  <c r="D53" i="3"/>
  <c r="F53" i="3"/>
  <c r="D52" i="3"/>
  <c r="F52" i="3"/>
  <c r="F73" i="3"/>
  <c r="C15" i="1"/>
</calcChain>
</file>

<file path=xl/sharedStrings.xml><?xml version="1.0" encoding="utf-8"?>
<sst xmlns="http://schemas.openxmlformats.org/spreadsheetml/2006/main" count="502" uniqueCount="310">
  <si>
    <t>FORMATO DE PRESENTACIÓN DE OBRA</t>
  </si>
  <si>
    <t>“Construcción de Obras Físicas para la Transformación del Aeropuerto Internacional Juan Manuel Gálvez, Roatán Islas de la Bahía, Paquete 1”</t>
  </si>
  <si>
    <t>Incluir el nombre completo de su empresa en esta área</t>
  </si>
  <si>
    <t>Nº</t>
  </si>
  <si>
    <t>DESCRIPCION</t>
  </si>
  <si>
    <t>TOTAL
(LEMPIRAS)</t>
  </si>
  <si>
    <t>6.12.5.1</t>
  </si>
  <si>
    <t>Lote 4 Suministro y aplicación de pintura en paredes y estructuras.</t>
  </si>
  <si>
    <t>6.12.5.2</t>
  </si>
  <si>
    <t>Lote 2 Suministro e instalación de Loza Sanitaria con sus respectivos accesorios y acabados</t>
  </si>
  <si>
    <t>6.12.5.3</t>
  </si>
  <si>
    <t>Lote 3 Suministro e instalación de cielos falsos, con su respectivos accesorios y acabados (incluye cielos inclinados y cielos planos)</t>
  </si>
  <si>
    <t>6.12.5.4</t>
  </si>
  <si>
    <t>GRAN TOTAL A COTIZAR</t>
  </si>
  <si>
    <t>Fecha</t>
  </si>
  <si>
    <t>UNIDAD</t>
  </si>
  <si>
    <t>CANTIDAD</t>
  </si>
  <si>
    <t>PRECIO UNIT.
(LEMPIRAS)</t>
  </si>
  <si>
    <t>ML</t>
  </si>
  <si>
    <t>M2</t>
  </si>
  <si>
    <t>Sub-total.........</t>
  </si>
  <si>
    <t>UND</t>
  </si>
  <si>
    <t>M3</t>
  </si>
  <si>
    <t>Excavación para mejoramiento de suelo e=0.50m (inlcuye la excavación de cimiento corrido) Se incluye botado de material sobrante.</t>
  </si>
  <si>
    <t xml:space="preserve">Mejoramiento de suelo con material compactado, espesor 0.50m. Se incluye metodo proctor estandar al 94% con capas @0.15m. </t>
  </si>
  <si>
    <t>Rellenos para cimento corrido tipo CC-1 (compactación y acarreo de materiales)</t>
  </si>
  <si>
    <t xml:space="preserve">Cimiento corrido de concreto 3000 psi de 0.35x0.90m, con armado 10 #3 y #4 @0.20m. Se debe agregar al concreto aditivo impermeabilizante tipo ADMIX K-INTEGRAL o similar. </t>
  </si>
  <si>
    <t xml:space="preserve">Sobreelevación de bloque fundido de 8" con concreto 3000 psi, incluye refuerzo horizontal 2 #2 @2 hiladas y refuerzo vertical #4 @0.42m. </t>
  </si>
  <si>
    <t>Firme de concreto de e=6" concreto FC=3500 PSI, con electromalla 10/10 GR72, acabado de piso, epoxico light gray. Ver detalle en planos ES-04</t>
  </si>
  <si>
    <r>
      <t xml:space="preserve">Ca-1 </t>
    </r>
    <r>
      <rPr>
        <sz val="11"/>
        <rFont val="Arial Narrow"/>
        <family val="2"/>
      </rPr>
      <t xml:space="preserve">Castillo de concreto 3000 psi, 0.15x0.15 m, armado 4 #3 y E #2 @0.20m. Ver detalle en plano      </t>
    </r>
  </si>
  <si>
    <r>
      <rPr>
        <b/>
        <sz val="11"/>
        <color rgb="FF000000"/>
        <rFont val="Arial Narrow"/>
        <family val="2"/>
      </rPr>
      <t>Ca-6</t>
    </r>
    <r>
      <rPr>
        <sz val="11"/>
        <color rgb="FF000000"/>
        <rFont val="Arial Narrow"/>
        <family val="2"/>
      </rPr>
      <t xml:space="preserve"> Castillo de concreto irregular 3000 psi, 0.30x0.15 m, armado 2 #3 y E #2 @0.20m. Ver detalle en plano      </t>
    </r>
  </si>
  <si>
    <r>
      <rPr>
        <b/>
        <sz val="11"/>
        <color rgb="FF000000"/>
        <rFont val="Arial Narrow"/>
        <family val="2"/>
      </rPr>
      <t>Ca-7</t>
    </r>
    <r>
      <rPr>
        <sz val="11"/>
        <color rgb="FF000000"/>
        <rFont val="Arial Narrow"/>
        <family val="2"/>
      </rPr>
      <t xml:space="preserve"> Castillos de concreto 3000 psi, 0.25x0.15m var 4 #3 y anillos #2 @0.20m. Ver detalle en plano</t>
    </r>
  </si>
  <si>
    <r>
      <t xml:space="preserve">S-1c </t>
    </r>
    <r>
      <rPr>
        <b/>
        <sz val="11"/>
        <rFont val="Arial Narrow"/>
        <family val="2"/>
      </rPr>
      <t>Solera de arranque</t>
    </r>
    <r>
      <rPr>
        <sz val="11"/>
        <rFont val="Arial Narrow"/>
        <family val="2"/>
      </rPr>
      <t xml:space="preserve"> de concreto 0.20x0.20m, FC´=3500 PSI, armado 4 #3 y #2 @ 0.20 m.  Ver detalle en plano</t>
    </r>
  </si>
  <si>
    <r>
      <t xml:space="preserve">S-2a </t>
    </r>
    <r>
      <rPr>
        <b/>
        <sz val="11"/>
        <rFont val="Arial Narrow"/>
        <family val="2"/>
      </rPr>
      <t>Solera Intermedi</t>
    </r>
    <r>
      <rPr>
        <sz val="11"/>
        <rFont val="Arial Narrow"/>
        <family val="2"/>
      </rPr>
      <t>a de concreto 0.20x0.15m, FC´=3500 PSI, armado 4 #3 y #2 @ 0.20 m.  Ver detalle en plano</t>
    </r>
  </si>
  <si>
    <t>Pared de 6”, . Con refuerzo horizontal 1#3 @ 2 hiladas.</t>
  </si>
  <si>
    <t>Pulido en paredes</t>
  </si>
  <si>
    <r>
      <rPr>
        <b/>
        <sz val="11"/>
        <color rgb="FF000000"/>
        <rFont val="Arial Narrow"/>
        <family val="2"/>
      </rPr>
      <t>PM-1</t>
    </r>
    <r>
      <rPr>
        <sz val="11"/>
        <color rgb="FF000000"/>
        <rFont val="Arial Narrow"/>
        <family val="2"/>
      </rPr>
      <t xml:space="preserve">  Puerta metálica de </t>
    </r>
    <r>
      <rPr>
        <b/>
        <sz val="11"/>
        <color rgb="FF000000"/>
        <rFont val="Arial Narrow"/>
        <family val="2"/>
      </rPr>
      <t>1.00x2.20m,</t>
    </r>
    <r>
      <rPr>
        <sz val="11"/>
        <color rgb="FF000000"/>
        <rFont val="Arial Narrow"/>
        <family val="2"/>
      </rPr>
      <t xml:space="preserve"> de alto trafico cal 18, UL 180 CECO DEOOR, contramarco cal 16 UL 180 CECO DOOR, Con pintura acabado final laca alquidica nitrocelulosa para un acabado industrial, color gris. Incluye bisagras Mckinney-Heavy Weight, Llavin para embutir grado 1-Sargen, brazo hidraulico para trafico pesado Serie 7500-Norton. Sello perimetral-Pemko, Topes de piso de acero inox, Placa de pateo de acero inox, guarda polvos tipo escobilla, rejilla de ventilación 0.30x0.60m  y demas accesorios. Ver detalle en planos </t>
    </r>
  </si>
  <si>
    <r>
      <rPr>
        <b/>
        <sz val="11"/>
        <color rgb="FF000000"/>
        <rFont val="Arial Narrow"/>
        <family val="2"/>
      </rPr>
      <t>PM-3</t>
    </r>
    <r>
      <rPr>
        <sz val="11"/>
        <color rgb="FF000000"/>
        <rFont val="Arial Narrow"/>
        <family val="2"/>
      </rPr>
      <t xml:space="preserve">  Puerta doble metálica de </t>
    </r>
    <r>
      <rPr>
        <b/>
        <sz val="11"/>
        <color rgb="FF000000"/>
        <rFont val="Arial Narrow"/>
        <family val="2"/>
      </rPr>
      <t>1.80x2.20m,</t>
    </r>
    <r>
      <rPr>
        <sz val="11"/>
        <color rgb="FF000000"/>
        <rFont val="Arial Narrow"/>
        <family val="2"/>
      </rPr>
      <t xml:space="preserve"> de alto trafico cal 18, UL 180 CECO DEOOR, contramarco cal 16 UL 180 CECO DOOR, Con pintura acabado final laca alquidica nitrocelulosa para un acabado industrial, color gris. Incluye bisagras Mckinney-Heavy Weight, Llavin para embutir grado 1-Sargen, brazo hidraulico para trafico pesado Serie 7500-Norton. Sello perimetral-Pemko, Topes de piso de acero inox, Placa de pateo de acero inox, guarda polvos tipo escobilla, rejilla de ventilación 0.30x0.60m  y demas accesorios.</t>
    </r>
  </si>
  <si>
    <t>Movimiento de tierra</t>
  </si>
  <si>
    <t xml:space="preserve">Excavación </t>
  </si>
  <si>
    <t xml:space="preserve">Relleno </t>
  </si>
  <si>
    <t>6.12.3</t>
  </si>
  <si>
    <t>Obra gris</t>
  </si>
  <si>
    <t>6.12.3.1</t>
  </si>
  <si>
    <t>6.12.3.2</t>
  </si>
  <si>
    <t>6.12.3.3</t>
  </si>
  <si>
    <t>6.12.3.4</t>
  </si>
  <si>
    <t>6.12.3.5</t>
  </si>
  <si>
    <r>
      <t xml:space="preserve">S-3c </t>
    </r>
    <r>
      <rPr>
        <b/>
        <sz val="11"/>
        <rFont val="Arial Narrow"/>
        <family val="2"/>
      </rPr>
      <t>Solera Remate</t>
    </r>
    <r>
      <rPr>
        <sz val="11"/>
        <rFont val="Arial Narrow"/>
        <family val="2"/>
      </rPr>
      <t xml:space="preserve"> de concreto 0.20x0.15m, FC´=3500 PSI, armado 4 #3 y #2 @ 0.20 m.  Ver detalle en plano</t>
    </r>
  </si>
  <si>
    <t>6.12.3.6</t>
  </si>
  <si>
    <t>6.12.3.7</t>
  </si>
  <si>
    <t>6.12.3.8</t>
  </si>
  <si>
    <t>6.12.3.9</t>
  </si>
  <si>
    <t>6.12.3.10</t>
  </si>
  <si>
    <r>
      <rPr>
        <b/>
        <sz val="11"/>
        <color rgb="FF000000"/>
        <rFont val="Arial Narrow"/>
        <family val="2"/>
      </rPr>
      <t xml:space="preserve">Repello de paredes
</t>
    </r>
    <r>
      <rPr>
        <sz val="11"/>
        <color rgb="FF000000"/>
        <rFont val="Arial Narrow"/>
        <family val="2"/>
      </rPr>
      <t xml:space="preserve">En el repello debe incluir esquineros de vinyl Clark Dietrich Wide Flange Corner Bead de 3"x3",en todas las aristas verticales y horizontales. Se debe aplicar dicho esquinero en areas donde no se utilizara ningun tipo de enchape.
Las sisas vinilicas verticales y horizontales en fachadas, según indican los planos son de vinyl de Clark Dietrich Wide Expansion Joints (Slip Joint) 1/2" Reveal de 3/4", según se indique en el mismo. Se adjuntan fichas técnicas </t>
    </r>
  </si>
  <si>
    <t>6.12.3.11</t>
  </si>
  <si>
    <t>6.12.3.12</t>
  </si>
  <si>
    <t xml:space="preserve">Cubierta de Lámina tipo Galvanium Standing seam cal 24. En color blanco. Se adjunta ficha técnica. Incluye canaleta galvanizada 2"x6"x1/16" y canaleta galvanizada 2"x4"x1/16" @2.08m Aplicar anticorrosivo tipo SURFACE TOLERANT EPOXY MASTIC V160, seguido de ALIPHATIC ACRYLIC URETHANE SEMI-GLOSS V510 de Benjamin Moore o similar. </t>
  </si>
  <si>
    <t>6.12.3.13</t>
  </si>
  <si>
    <t xml:space="preserve">Canal de aguas lluvias de lámina metálica lisa cal 22, Aplicar anticorrosivo tipo SURFACE TOLERANT EPOXY MASTIC V160, seguido de ALIPHATIC ACRYLIC URETHANE SEMI-GLOSS V510 de Benjamin Moore o similar. </t>
  </si>
  <si>
    <t xml:space="preserve">Lote 1 Suministro e Instalación de pisos y enchapes con sus respectivas juntas de construcción  </t>
  </si>
  <si>
    <t>6.12.4</t>
  </si>
  <si>
    <t xml:space="preserve">Pisos y enchapes </t>
  </si>
  <si>
    <t>6.12.4.1</t>
  </si>
  <si>
    <r>
      <t xml:space="preserve">PI-01  </t>
    </r>
    <r>
      <rPr>
        <sz val="11"/>
        <color rgb="FF000000"/>
        <rFont val="Arial Narrow"/>
        <family val="2"/>
      </rPr>
      <t>Porcelanato Español rectificado de alto tráfico (doble carga)
Brunwish Acero Sisa: 3mm
Dimensión: 0.80m x 1.60m
Acabado: Mate</t>
    </r>
  </si>
  <si>
    <t>6.12.4.2</t>
  </si>
  <si>
    <r>
      <t xml:space="preserve">PI-02 </t>
    </r>
    <r>
      <rPr>
        <sz val="11"/>
        <color rgb="FF000000"/>
        <rFont val="Arial Narrow"/>
        <family val="2"/>
      </rPr>
      <t>Porcelanato Español rectificado de alto tráfico (doble carga)
Brunwish Ceniza Sisa: 3mm
Dimensión: 0.80m x 1.60m
Acabado: Mate</t>
    </r>
  </si>
  <si>
    <t>6.12.4.3</t>
  </si>
  <si>
    <r>
      <t xml:space="preserve">PI-03 </t>
    </r>
    <r>
      <rPr>
        <sz val="11"/>
        <color rgb="FF000000"/>
        <rFont val="Arial Narrow"/>
        <family val="2"/>
      </rPr>
      <t>Porcelanato rectificado
Lucerna Silver Dimensión: 1.20m x 1.20m. Sisa: 3mm
Acabado: Mate</t>
    </r>
  </si>
  <si>
    <t>6.12.4.4</t>
  </si>
  <si>
    <r>
      <t xml:space="preserve">PI-04 </t>
    </r>
    <r>
      <rPr>
        <sz val="11"/>
        <color rgb="FF000000"/>
        <rFont val="Arial Narrow"/>
        <family val="2"/>
      </rPr>
      <t>Alfombra modular Miliken
Encryption Block- Watermark Codigo: BKC125 - 161
Dimensión: 0.25mx1.00m.</t>
    </r>
  </si>
  <si>
    <t>6.12.4.5</t>
  </si>
  <si>
    <r>
      <t xml:space="preserve">PI-05 </t>
    </r>
    <r>
      <rPr>
        <sz val="11"/>
        <color rgb="FF000000"/>
        <rFont val="Arial Narrow"/>
        <family val="2"/>
      </rPr>
      <t>Porcelanato tipo Madera rectificado - Alborán
Dimensión: 0.20mx1.20m. Sisa: 3mm
Color: Gris ZAB7</t>
    </r>
  </si>
  <si>
    <t>6.12.4.6</t>
  </si>
  <si>
    <r>
      <t>PI-06</t>
    </r>
    <r>
      <rPr>
        <sz val="11"/>
        <color rgb="FF000000"/>
        <rFont val="Arial Narrow"/>
        <family val="2"/>
      </rPr>
      <t xml:space="preserve"> Porcelanato rectificado - Ardesia
Dimensión: 0.60mx1.20m. Sisa: 3mm
Color: Dark Gray GA11</t>
    </r>
  </si>
  <si>
    <t>6.12.4.7</t>
  </si>
  <si>
    <r>
      <t xml:space="preserve">PI-07 </t>
    </r>
    <r>
      <rPr>
        <sz val="11"/>
        <color rgb="FF000000"/>
        <rFont val="Arial Narrow"/>
        <family val="2"/>
      </rPr>
      <t>Piedra decorativa Boncal - Pebble (Piezas pequeñas)
Color: Blanco</t>
    </r>
  </si>
  <si>
    <t>6.12.4.8</t>
  </si>
  <si>
    <r>
      <t xml:space="preserve">PI-08 </t>
    </r>
    <r>
      <rPr>
        <sz val="11"/>
        <color rgb="FF000000"/>
        <rFont val="Arial Narrow"/>
        <family val="2"/>
      </rPr>
      <t xml:space="preserve">Piso con acabado de concreto pulido </t>
    </r>
  </si>
  <si>
    <t>6.12.4.9</t>
  </si>
  <si>
    <r>
      <t xml:space="preserve">PI-T1 </t>
    </r>
    <r>
      <rPr>
        <sz val="11"/>
        <color rgb="FF000000"/>
        <rFont val="Arial Narrow"/>
        <family val="2"/>
      </rPr>
      <t>Porcelanato rectificado - Argenta Dimensión: 0.60m x 1.20m
Sisa: 3mm Color: Gravel Black - Mate</t>
    </r>
  </si>
  <si>
    <t>6.12.4.10</t>
  </si>
  <si>
    <r>
      <t xml:space="preserve">PI-T2 </t>
    </r>
    <r>
      <rPr>
        <sz val="11"/>
        <color rgb="FF000000"/>
        <rFont val="Arial Narrow"/>
        <family val="2"/>
      </rPr>
      <t>Porcelanato rectificado - Argenta Dimensión: 0.60m x 1.20m. Sisa: 3mm
Color: Gravel Grey - Mate</t>
    </r>
  </si>
  <si>
    <t>6.12.4.11</t>
  </si>
  <si>
    <r>
      <t xml:space="preserve">PA-01 </t>
    </r>
    <r>
      <rPr>
        <sz val="11"/>
        <color rgb="FF000000"/>
        <rFont val="Arial Narrow"/>
        <family val="2"/>
      </rPr>
      <t>Porcelanato rectificado (Interlineado) - Lucerna Acero
Dimensión: 0.45 x 1.20 Acabado: Gris Claro</t>
    </r>
  </si>
  <si>
    <t>6.12.4.12</t>
  </si>
  <si>
    <r>
      <t>PA-02</t>
    </r>
    <r>
      <rPr>
        <sz val="11"/>
        <color rgb="FF000000"/>
        <rFont val="Arial Narrow"/>
        <family val="2"/>
      </rPr>
      <t xml:space="preserve"> Porcelanato tipo Madera - Deco Bremen Nut
Dimensión: 0.3160 x 0.90 Acabado: Mate</t>
    </r>
  </si>
  <si>
    <t>6.12.4.13</t>
  </si>
  <si>
    <r>
      <t xml:space="preserve">PA-03 </t>
    </r>
    <r>
      <rPr>
        <sz val="11"/>
        <color rgb="FF000000"/>
        <rFont val="Arial Narrow"/>
        <family val="2"/>
      </rPr>
      <t>Porcelanato rectificado (Interlineado) - Lucerna Silver
Dimensión: 0.45 x 1.20 Acabado: Gris Oscuro mate</t>
    </r>
  </si>
  <si>
    <t>6.12.4.14</t>
  </si>
  <si>
    <r>
      <t xml:space="preserve">PA-04 </t>
    </r>
    <r>
      <rPr>
        <sz val="11"/>
        <color rgb="FF000000"/>
        <rFont val="Arial Narrow"/>
        <family val="2"/>
      </rPr>
      <t>Porcelanato rectificado Ardesia Dark Gray
Dimensión: 0.60 x 1.20 Acabado:_Mate</t>
    </r>
  </si>
  <si>
    <t>6.12.4.15</t>
  </si>
  <si>
    <r>
      <t xml:space="preserve">ZC-01 </t>
    </r>
    <r>
      <rPr>
        <sz val="11"/>
        <color rgb="FF000000"/>
        <rFont val="Arial Narrow"/>
        <family val="2"/>
      </rPr>
      <t>Zócalo Sanitario - Novoescocia Plus
Material: Acero Inoxidable Cepillado 88 Codigo: NECPAI25I25</t>
    </r>
  </si>
  <si>
    <t>6.12.4.16</t>
  </si>
  <si>
    <r>
      <t xml:space="preserve">ZC-02 </t>
    </r>
    <r>
      <rPr>
        <sz val="11"/>
        <color rgb="FF000000"/>
        <rFont val="Arial Narrow"/>
        <family val="2"/>
      </rPr>
      <t>Zócalo vinilico Pinnacle Plus
Color: Iceberg 197 Modelo: Verical #65 - 4 5/8"x 3/8"</t>
    </r>
  </si>
  <si>
    <t>6.12.4.17</t>
  </si>
  <si>
    <t>Marco de Granito San Gabriel - Vegas White (someter a muestra). Bordes microbicelados y con base superior fija. Pegamento tipo ADMIX TS-500 o similar                                                                                          Ver detalle en planos</t>
  </si>
  <si>
    <t>6.12.4.18</t>
  </si>
  <si>
    <t>Top de cuarzo Andorra (o similar) de 15cm en muretes de urinales Pegamento tipo ADMIX TS-500 o similar.</t>
  </si>
  <si>
    <t>6.12.4.19</t>
  </si>
  <si>
    <r>
      <rPr>
        <b/>
        <sz val="11"/>
        <color rgb="FF000000"/>
        <rFont val="Arial Narrow"/>
        <family val="2"/>
      </rPr>
      <t>EQ-01</t>
    </r>
    <r>
      <rPr>
        <sz val="11"/>
        <color rgb="FF000000"/>
        <rFont val="Arial Narrow"/>
        <family val="2"/>
      </rPr>
      <t xml:space="preserve"> Esquinero Novolistel 3 Material: Acero Inoxidable Cepillado 88                                                                            Código: NL38838</t>
    </r>
  </si>
  <si>
    <t>6.12.4.20</t>
  </si>
  <si>
    <r>
      <rPr>
        <b/>
        <sz val="11"/>
        <color rgb="FF000000"/>
        <rFont val="Arial Narrow"/>
        <family val="2"/>
      </rPr>
      <t xml:space="preserve">EQ-02 </t>
    </r>
    <r>
      <rPr>
        <sz val="11"/>
        <color rgb="FF000000"/>
        <rFont val="Arial Narrow"/>
        <family val="2"/>
      </rPr>
      <t>Junta de transición Piso - Alfombra Novo Pared / Novo Suelo - Aluminio              Dimensión: 1/2"                                                                                                                      Acabado: Metal Cepillado                                                                                                              Código: NLA12112</t>
    </r>
  </si>
  <si>
    <t>6.12.4.21</t>
  </si>
  <si>
    <r>
      <rPr>
        <b/>
        <sz val="11"/>
        <color rgb="FF000000"/>
        <rFont val="Arial Narrow"/>
        <family val="2"/>
      </rPr>
      <t>JT-01</t>
    </r>
    <r>
      <rPr>
        <sz val="11"/>
        <color rgb="FF000000"/>
        <rFont val="Arial Narrow"/>
        <family val="2"/>
      </rPr>
      <t xml:space="preserve"> Junta de Dilatación Novojunta Metallic Acabado: Aluminio Goma gris                                                                                                                                   Código: NJM1112</t>
    </r>
  </si>
  <si>
    <t>SUB TOTAL</t>
  </si>
  <si>
    <t>GRAN TOTAL LOTE 1</t>
  </si>
  <si>
    <t>GRAN TOTAL LOTE 2</t>
  </si>
  <si>
    <r>
      <t xml:space="preserve">FE-4 </t>
    </r>
    <r>
      <rPr>
        <sz val="11"/>
        <color rgb="FF000000"/>
        <rFont val="Arial Narrow"/>
        <family val="2"/>
      </rPr>
      <t xml:space="preserve">Fascia especial de tabla yeso de 1 lámina ligera de 1/2"                                                          Ver detalle en plano </t>
    </r>
    <r>
      <rPr>
        <b/>
        <sz val="11"/>
        <color rgb="FF000000"/>
        <rFont val="Arial Narrow"/>
        <family val="2"/>
      </rPr>
      <t>AQ-2.09</t>
    </r>
  </si>
  <si>
    <t>7.2.11</t>
  </si>
  <si>
    <r>
      <t xml:space="preserve">FE-3 </t>
    </r>
    <r>
      <rPr>
        <sz val="11"/>
        <color rgb="FF000000"/>
        <rFont val="Arial Narrow"/>
        <family val="2"/>
      </rPr>
      <t xml:space="preserve">Fascia especial de tabla yeso de 1 lámina ligera de 1/2"                                                           Ver detalle en plano </t>
    </r>
    <r>
      <rPr>
        <b/>
        <sz val="11"/>
        <color rgb="FF000000"/>
        <rFont val="Arial Narrow"/>
        <family val="2"/>
      </rPr>
      <t>AQ-2.07</t>
    </r>
  </si>
  <si>
    <t>7.2.10</t>
  </si>
  <si>
    <r>
      <t xml:space="preserve">FE-2 </t>
    </r>
    <r>
      <rPr>
        <sz val="11"/>
        <color rgb="FF000000"/>
        <rFont val="Arial Narrow"/>
        <family val="2"/>
      </rPr>
      <t xml:space="preserve">Fascia especial de 1 lámina ligera de tabla yeso de 1/2" y 1 lámina de securock en área de enchape.                                                                                                      Ver detalle en plano </t>
    </r>
    <r>
      <rPr>
        <b/>
        <sz val="11"/>
        <color rgb="FF000000"/>
        <rFont val="Arial Narrow"/>
        <family val="2"/>
      </rPr>
      <t>AQ-2.08</t>
    </r>
  </si>
  <si>
    <t>7.2.9</t>
  </si>
  <si>
    <r>
      <t xml:space="preserve">FE-1 </t>
    </r>
    <r>
      <rPr>
        <sz val="11"/>
        <color rgb="FF000000"/>
        <rFont val="Arial Narrow"/>
        <family val="2"/>
      </rPr>
      <t>Fascia especial de tabla yeso de 1 lámina ligera de 1/2"                                                          Ver detalle en plano</t>
    </r>
    <r>
      <rPr>
        <b/>
        <sz val="11"/>
        <color rgb="FF000000"/>
        <rFont val="Arial Narrow"/>
        <family val="2"/>
      </rPr>
      <t xml:space="preserve"> AQ-2.07</t>
    </r>
  </si>
  <si>
    <t>7.2.8</t>
  </si>
  <si>
    <r>
      <t xml:space="preserve">F-7 </t>
    </r>
    <r>
      <rPr>
        <sz val="11"/>
        <color rgb="FF000000"/>
        <rFont val="Arial Narrow"/>
        <family val="2"/>
      </rPr>
      <t>Fascia tabla yeso de 1 lámina ligera de 1/2"                                                          Altura: 0.57m. Ver detalle en planos</t>
    </r>
  </si>
  <si>
    <t>7.2.7</t>
  </si>
  <si>
    <r>
      <t xml:space="preserve">F-6 </t>
    </r>
    <r>
      <rPr>
        <sz val="11"/>
        <color rgb="FF000000"/>
        <rFont val="Arial Narrow"/>
        <family val="2"/>
      </rPr>
      <t>Fascia de 1 lámina de securock de 1/2"                                                                           Altura: 0.57m. Ver detalle en planos</t>
    </r>
  </si>
  <si>
    <t>7.2.6</t>
  </si>
  <si>
    <r>
      <t xml:space="preserve">F-5 </t>
    </r>
    <r>
      <rPr>
        <sz val="11"/>
        <color rgb="FF000000"/>
        <rFont val="Arial Narrow"/>
        <family val="2"/>
      </rPr>
      <t>Fascia de 1 lámina de securock de 1/2"                                                                         Altura: 0.70m. Ver detalle en planos</t>
    </r>
  </si>
  <si>
    <t>7.2.5</t>
  </si>
  <si>
    <r>
      <t xml:space="preserve">F-4 </t>
    </r>
    <r>
      <rPr>
        <sz val="11"/>
        <color rgb="FF000000"/>
        <rFont val="Arial Narrow"/>
        <family val="2"/>
      </rPr>
      <t>Fascia tabla yeso de 1 lámina ligera de 1/2"                                                          Altura: 0.70m. Ver detalle en planos</t>
    </r>
  </si>
  <si>
    <t>7.2.4</t>
  </si>
  <si>
    <r>
      <t xml:space="preserve">F-3 </t>
    </r>
    <r>
      <rPr>
        <sz val="11"/>
        <color rgb="FF000000"/>
        <rFont val="Arial Narrow"/>
        <family val="2"/>
      </rPr>
      <t>Fascia tabla yeso de 1 lámina ligera de 1/2"                                                          Altura: 1.00m. Ver detalle en planos</t>
    </r>
  </si>
  <si>
    <t>7.2.3</t>
  </si>
  <si>
    <r>
      <t xml:space="preserve">F-2 </t>
    </r>
    <r>
      <rPr>
        <sz val="11"/>
        <color rgb="FF000000"/>
        <rFont val="Arial Narrow"/>
        <family val="2"/>
      </rPr>
      <t>Fascia tabla yeso de 1 lámina ligera de 1/2"                                                          Altura: 1.80m. Ver detalle en planos</t>
    </r>
  </si>
  <si>
    <t>7.2.2</t>
  </si>
  <si>
    <r>
      <t xml:space="preserve">F-1 </t>
    </r>
    <r>
      <rPr>
        <sz val="11"/>
        <color rgb="FF000000"/>
        <rFont val="Arial Narrow"/>
        <family val="2"/>
      </rPr>
      <t>Fascia tabla yeso de 1 lámina ligera de 1/2"                                                          Altura: 1.45m. Ver detalle en planos</t>
    </r>
  </si>
  <si>
    <t>7.2.1</t>
  </si>
  <si>
    <t xml:space="preserve">Fascias </t>
  </si>
  <si>
    <r>
      <t xml:space="preserve">TY-8 </t>
    </r>
    <r>
      <rPr>
        <sz val="11"/>
        <color rgb="FF000000"/>
        <rFont val="Arial Narrow"/>
        <family val="2"/>
      </rPr>
      <t>Pared con lámina tipo durock de 1/2" en ambas caras, track superior, intermedio e inferior de 3 5/8", cal. 25 y stud 3 5/8" cal 25 galvanizado @16". Incluye fibra R-11.</t>
    </r>
  </si>
  <si>
    <t>7.1.8</t>
  </si>
  <si>
    <r>
      <t xml:space="preserve">TY-7 </t>
    </r>
    <r>
      <rPr>
        <sz val="11"/>
        <color rgb="FF000000"/>
        <rFont val="Arial Narrow"/>
        <family val="2"/>
      </rPr>
      <t>Pared de tabla yeso con lámina tipo mouldtough de 1/2" en una cara, track superior, intermedio e inferior de 3 5/8", cal. 25 y stud 3 5/8" cal 25 galvanizado @16". Incluye fibra R-11.</t>
    </r>
  </si>
  <si>
    <t>7.1.7</t>
  </si>
  <si>
    <r>
      <t xml:space="preserve">TY-6 </t>
    </r>
    <r>
      <rPr>
        <sz val="11"/>
        <color rgb="FF000000"/>
        <rFont val="Arial Narrow"/>
        <family val="2"/>
      </rPr>
      <t>Pared de tabla yeso con lámina ligera de 1/2" en una cara y lámina tipo mouldtough de 1/2" en otra cara, track superior, intermedio e inferior de 3 5/8", cal. 25 y stud 3 5/8" cal 25 galvanizado @16". Incluye fibra R-11.</t>
    </r>
  </si>
  <si>
    <t>7.1.6</t>
  </si>
  <si>
    <r>
      <t xml:space="preserve">TY-5 </t>
    </r>
    <r>
      <rPr>
        <sz val="11"/>
        <color rgb="FF000000"/>
        <rFont val="Arial Narrow"/>
        <family val="2"/>
      </rPr>
      <t>Pared de tabla yeso con lámina ligera de 1/2" en una cara , track superior, intermedio e inferior de 3 5/8", cal. 25 y stud 3 5/8" cal 25 galvanizado @16". Incluye fibra R-11.</t>
    </r>
  </si>
  <si>
    <t>7.1.5</t>
  </si>
  <si>
    <r>
      <t xml:space="preserve">TY-4 </t>
    </r>
    <r>
      <rPr>
        <sz val="11"/>
        <color rgb="FF000000"/>
        <rFont val="Arial Narrow"/>
        <family val="2"/>
      </rPr>
      <t>Pared con lámina tipo durock de 1/2" en cara exterior (no se incluye estructura)</t>
    </r>
  </si>
  <si>
    <t>7.1.4</t>
  </si>
  <si>
    <r>
      <t xml:space="preserve">TY-3 </t>
    </r>
    <r>
      <rPr>
        <sz val="11"/>
        <color rgb="FF000000"/>
        <rFont val="Arial Narrow"/>
        <family val="2"/>
      </rPr>
      <t>Pared de tabla yeso con lámina tipo mouldtough de 1/2" en ambas caras, track superior, intermedio e inferior de 3 5/8" cal. 25 y stud 3 5/8" cal 25 galvanizado @16", incluye fibra de vidrio R-11.</t>
    </r>
  </si>
  <si>
    <t>7.1.3</t>
  </si>
  <si>
    <r>
      <rPr>
        <b/>
        <sz val="11"/>
        <color rgb="FF000000"/>
        <rFont val="Arial Narrow"/>
        <family val="2"/>
      </rPr>
      <t>TY-2</t>
    </r>
    <r>
      <rPr>
        <sz val="11"/>
        <color rgb="FF000000"/>
        <rFont val="Arial Narrow"/>
        <family val="2"/>
      </rPr>
      <t xml:space="preserve"> Pared de tabla yeso con lámina ligera de 1/2" en ambas caras, track superior, intermedio e inferior de 3 5/8", cal. 25 y stud 3 5/8", cal. 25, @16". Incluye fibra R-11.</t>
    </r>
  </si>
  <si>
    <t>7.1.2</t>
  </si>
  <si>
    <r>
      <rPr>
        <b/>
        <sz val="11"/>
        <color rgb="FF000000"/>
        <rFont val="Arial Narrow"/>
        <family val="2"/>
      </rPr>
      <t>TY-1</t>
    </r>
    <r>
      <rPr>
        <sz val="11"/>
        <color rgb="FF000000"/>
        <rFont val="Arial Narrow"/>
        <family val="2"/>
      </rPr>
      <t xml:space="preserve"> Pared de doble estructura, lámina a una cara (por lado) tipo securock de 1/2", Stud 2 1/2" cal. 25 galvanizado @16"(por lado) y track superior, intermedio e inferior de 2 1/2" cal 25 galvanizado (por lado). Incluye fibra R-11 (por lado).</t>
    </r>
  </si>
  <si>
    <t>7.1.1</t>
  </si>
  <si>
    <t xml:space="preserve">Paredes </t>
  </si>
  <si>
    <t>Tabla Yeso</t>
  </si>
  <si>
    <t>VII</t>
  </si>
  <si>
    <r>
      <rPr>
        <b/>
        <sz val="11"/>
        <color rgb="FF000000"/>
        <rFont val="Arial Narrow"/>
        <family val="2"/>
      </rPr>
      <t>PI-08</t>
    </r>
    <r>
      <rPr>
        <sz val="11"/>
        <color rgb="FF000000"/>
        <rFont val="Arial Narrow"/>
        <family val="2"/>
      </rPr>
      <t xml:space="preserve"> Piso con acabado de concreto pulido </t>
    </r>
  </si>
  <si>
    <t>6.13.2.18</t>
  </si>
  <si>
    <t>6.13.2.17</t>
  </si>
  <si>
    <r>
      <rPr>
        <b/>
        <sz val="11"/>
        <color rgb="FF000000"/>
        <rFont val="Arial Narrow"/>
        <family val="2"/>
      </rPr>
      <t>PTW-03</t>
    </r>
    <r>
      <rPr>
        <sz val="11"/>
        <color rgb="FF000000"/>
        <rFont val="Arial Narrow"/>
        <family val="2"/>
      </rPr>
      <t xml:space="preserve"> Pintura: Shoreline  -  Línea: Ultra Spec Scuff-X . Benjamin Moore (Aplicar 2 manos de pintura).                                                                                                                                                                                                                                                                                                                                                                                         Código: 1471                                                                                                                                                                                                                                                         Acabado: Eggshell                                                                                                                                                                                                                                                                                                                                                                                       Incluye una mano de primer Ultra Spec 500 - N534. Color blanco.                                                                                                                                                                                                                                                                                                                                                                                   </t>
    </r>
    <r>
      <rPr>
        <b/>
        <sz val="11"/>
        <color rgb="FF000000"/>
        <rFont val="Arial Narrow"/>
        <family val="2"/>
      </rPr>
      <t>Nota: Se aplica a todas las paredes internas.</t>
    </r>
    <r>
      <rPr>
        <sz val="11"/>
        <color rgb="FF000000"/>
        <rFont val="Arial Narrow"/>
        <family val="2"/>
      </rPr>
      <t xml:space="preserve"> </t>
    </r>
  </si>
  <si>
    <t>6.13.2.16</t>
  </si>
  <si>
    <r>
      <rPr>
        <b/>
        <sz val="11"/>
        <color rgb="FF000000"/>
        <rFont val="Arial Narrow"/>
        <family val="2"/>
      </rPr>
      <t>PTW-02</t>
    </r>
    <r>
      <rPr>
        <sz val="11"/>
        <color rgb="FF000000"/>
        <rFont val="Arial Narrow"/>
        <family val="2"/>
      </rPr>
      <t xml:space="preserve"> Pintura: Seapearl  -  Línea: Ultra Spec Ext N455 . Benjamin Moore (Aplicar 2 manos de pintura).                                                                                                                                                                                                                                                                                                                                                                                         Código: OC-19                                                                                                                                                                                                                                                         Acabado: Low lustre                                                                                                                                                                                                                                                                                                                                                                                       Incluye una mano de primer Ultra Spec - 608. Color blanco.                                                                                                                                                                                                                                                                                                                                                                                   </t>
    </r>
    <r>
      <rPr>
        <b/>
        <sz val="11"/>
        <color rgb="FF000000"/>
        <rFont val="Arial Narrow"/>
        <family val="2"/>
      </rPr>
      <t>Nota: Se aplica a todo el exterior del edificio.</t>
    </r>
    <r>
      <rPr>
        <sz val="11"/>
        <color rgb="FF000000"/>
        <rFont val="Arial Narrow"/>
        <family val="2"/>
      </rPr>
      <t xml:space="preserve"> </t>
    </r>
  </si>
  <si>
    <t>6.13.2.15</t>
  </si>
  <si>
    <t>6.13.2.14</t>
  </si>
  <si>
    <t>6.13.2.13</t>
  </si>
  <si>
    <t>6.13.2.12</t>
  </si>
  <si>
    <t>6.13.2.11</t>
  </si>
  <si>
    <t>6.13.2.10</t>
  </si>
  <si>
    <t>6.13.2.9</t>
  </si>
  <si>
    <t>6.13.2.8</t>
  </si>
  <si>
    <t>6.13.2.7</t>
  </si>
  <si>
    <t>6.13.2.6</t>
  </si>
  <si>
    <t>6.13.2.5</t>
  </si>
  <si>
    <t>6.13.2.4</t>
  </si>
  <si>
    <t>6.13.2.3</t>
  </si>
  <si>
    <t>6.13.2.2</t>
  </si>
  <si>
    <t>6.13.2.1</t>
  </si>
  <si>
    <t>6.13.2</t>
  </si>
  <si>
    <t>6.13.1.2.2</t>
  </si>
  <si>
    <t>6.13.1.2.1</t>
  </si>
  <si>
    <t>6.13.1.2</t>
  </si>
  <si>
    <t>6.13.1.1.1</t>
  </si>
  <si>
    <t>6.13.1.1</t>
  </si>
  <si>
    <t>6.13.1</t>
  </si>
  <si>
    <t xml:space="preserve">Cuarto Electrico Exterior </t>
  </si>
  <si>
    <t>6.12.9.1</t>
  </si>
  <si>
    <t>Puertas metálicas</t>
  </si>
  <si>
    <t>6.12.9</t>
  </si>
  <si>
    <r>
      <t xml:space="preserve">PV-01 </t>
    </r>
    <r>
      <rPr>
        <sz val="11"/>
        <color rgb="FF000000"/>
        <rFont val="Arial Narrow"/>
        <family val="2"/>
      </rPr>
      <t>Puerta enmarcada abatible de vidrio claro templado de 10mm</t>
    </r>
    <r>
      <rPr>
        <b/>
        <sz val="11"/>
        <color rgb="FF000000"/>
        <rFont val="Arial Narrow"/>
        <family val="2"/>
      </rPr>
      <t xml:space="preserve">.                            </t>
    </r>
    <r>
      <rPr>
        <sz val="11"/>
        <color rgb="FF000000"/>
        <rFont val="Arial Narrow"/>
        <family val="2"/>
      </rPr>
      <t xml:space="preserve">Sistema Europeo color blanco brillante de 45mm </t>
    </r>
    <r>
      <rPr>
        <b/>
        <sz val="11"/>
        <color rgb="FF000000"/>
        <rFont val="Arial Narrow"/>
        <family val="2"/>
      </rPr>
      <t xml:space="preserve"> Dimenisones: 3.00x1.04m.          </t>
    </r>
    <r>
      <rPr>
        <sz val="11"/>
        <color rgb="FF000000"/>
        <rFont val="Arial Narrow"/>
        <family val="2"/>
      </rPr>
      <t xml:space="preserve">Ver detalle en planos </t>
    </r>
  </si>
  <si>
    <t>6.12.8.3</t>
  </si>
  <si>
    <r>
      <rPr>
        <b/>
        <sz val="11"/>
        <color rgb="FF000000"/>
        <rFont val="Arial Narrow"/>
        <family val="2"/>
      </rPr>
      <t>V-03</t>
    </r>
    <r>
      <rPr>
        <sz val="11"/>
        <color rgb="FF000000"/>
        <rFont val="Arial Narrow"/>
        <family val="2"/>
      </rPr>
      <t xml:space="preserve"> Ventana Enmarcada insulado, cara exterior templada 8mm VISION 40T + cámara de aire 16mm + cara interior vidrio incoloro templado 6mm, Perfil de aluminio serie EP-4300 Extralum o similar de 4" con separador de 16mm, acabado tipo madera.Dimensiones: </t>
    </r>
    <r>
      <rPr>
        <sz val="11"/>
        <rFont val="Arial Narrow"/>
        <family val="2"/>
      </rPr>
      <t>0.80x0.65m</t>
    </r>
    <r>
      <rPr>
        <sz val="11"/>
        <color rgb="FF000000"/>
        <rFont val="Arial Narrow"/>
        <family val="2"/>
      </rPr>
      <t>. Ver detalle en planos</t>
    </r>
  </si>
  <si>
    <t>6.12.8.2</t>
  </si>
  <si>
    <r>
      <rPr>
        <b/>
        <sz val="11"/>
        <color rgb="FF000000"/>
        <rFont val="Arial Narrow"/>
        <family val="2"/>
      </rPr>
      <t>V-02</t>
    </r>
    <r>
      <rPr>
        <sz val="11"/>
        <color rgb="FF000000"/>
        <rFont val="Arial Narrow"/>
        <family val="2"/>
      </rPr>
      <t xml:space="preserve"> Ventana Enmarcada corrediza insulado, cara exterior templada 8mm VISION 40T + cámara de aire 16mm + cara interior vidrio incoloro templado 6mm, Perfil de aluminio serie EP-4300 Extralum o similar de 4" con separador de 16mm, acabado tipo madera.Dimensiones: 1.40x1.30m. Ver detalle en planos</t>
    </r>
  </si>
  <si>
    <t>6.12.8.1</t>
  </si>
  <si>
    <t xml:space="preserve">Ventaneria </t>
  </si>
  <si>
    <t>6.12.8</t>
  </si>
  <si>
    <r>
      <t>MS-5</t>
    </r>
    <r>
      <rPr>
        <sz val="11"/>
        <color rgb="FF000000"/>
        <rFont val="Arial Narrow"/>
        <family val="2"/>
      </rPr>
      <t xml:space="preserve"> Módulo Sanitario  / Solid Phenolic Partitions
Marca: ASI Accurate Partitions 
Color: Aged Ash 9844                                                                                                               Dimensiones: 1.50x1.10m</t>
    </r>
  </si>
  <si>
    <t>9.4.5</t>
  </si>
  <si>
    <r>
      <t>MS-4</t>
    </r>
    <r>
      <rPr>
        <sz val="11"/>
        <color rgb="FF000000"/>
        <rFont val="Arial Narrow"/>
        <family val="2"/>
      </rPr>
      <t xml:space="preserve"> Módulo Sanitario  / Solid Phenolic Partitions
Marca: ASI Accurate Partitions 
Color: Aged Ash 9844                                                                                                               Dimensiones: 1.50x2.68m</t>
    </r>
  </si>
  <si>
    <t>9.4.4</t>
  </si>
  <si>
    <r>
      <t>MS-3</t>
    </r>
    <r>
      <rPr>
        <sz val="11"/>
        <color rgb="FF000000"/>
        <rFont val="Arial Narrow"/>
        <family val="2"/>
      </rPr>
      <t xml:space="preserve"> Módulo Sanitario  / Solid Phenolic Partitions
Marca: ASI Accurate Partitions 
Color: Aged Ash 9844                                                                                                               Dimensiones: 1.50x1.03m</t>
    </r>
  </si>
  <si>
    <t>9.4.3</t>
  </si>
  <si>
    <r>
      <t>MS-2</t>
    </r>
    <r>
      <rPr>
        <sz val="11"/>
        <color rgb="FF000000"/>
        <rFont val="Arial Narrow"/>
        <family val="2"/>
      </rPr>
      <t xml:space="preserve"> Módulo Sanitario  / Solid Phenolic Partitions
Marca: ASI Accurate Partitions 
Color: Aged Ash 9844                                                                                                               Dimensiones: 1.60x2.34m</t>
    </r>
  </si>
  <si>
    <t>9.4.2</t>
  </si>
  <si>
    <r>
      <t xml:space="preserve">MS-1 </t>
    </r>
    <r>
      <rPr>
        <sz val="11"/>
        <color rgb="FF000000"/>
        <rFont val="Arial Narrow"/>
        <family val="2"/>
      </rPr>
      <t>Módulo Sanitario  / Solid Phenolic Partitions
Marca: ASI Accurate Partitions 
Color: Aged Ash 9844                                                                                                                 Dimensiones: 1.40x1.03m</t>
    </r>
  </si>
  <si>
    <t>9.4.1</t>
  </si>
  <si>
    <t xml:space="preserve">Módulos Sanitarios </t>
  </si>
  <si>
    <r>
      <t xml:space="preserve">ESP-1 </t>
    </r>
    <r>
      <rPr>
        <sz val="11"/>
        <color rgb="FF000000"/>
        <rFont val="Arial Narrow"/>
        <family val="2"/>
      </rPr>
      <t>Espejo microbiselado de 5mm con esquinas boleadas con un radio de 10 cm
Dimensión: 0.60 x 1.00 de alto
Incluye marco y tira de cinta led en la parte posterior</t>
    </r>
  </si>
  <si>
    <t>9.3.12</t>
  </si>
  <si>
    <r>
      <t>AB-11</t>
    </r>
    <r>
      <rPr>
        <sz val="11"/>
        <color rgb="FF000000"/>
        <rFont val="Arial Narrow"/>
        <family val="2"/>
      </rPr>
      <t xml:space="preserve"> Módulo Urinal  / Solid Phenolic Partitions 0.60x1.15m
Marca: ASI Accurate Partitions 
Color: Aged Ash 9844</t>
    </r>
  </si>
  <si>
    <t>9.3.11</t>
  </si>
  <si>
    <r>
      <t xml:space="preserve">AB-10 </t>
    </r>
    <r>
      <rPr>
        <sz val="11"/>
        <color rgb="FF000000"/>
        <rFont val="Arial Narrow"/>
        <family val="2"/>
      </rPr>
      <t>Ducha Taut Monomando con rainshower / brazo a pared
Marca: Kohler o similar
Acabado: Cromado pulido</t>
    </r>
  </si>
  <si>
    <t>9.3.10</t>
  </si>
  <si>
    <r>
      <t xml:space="preserve">AB-09 </t>
    </r>
    <r>
      <rPr>
        <sz val="11"/>
        <color rgb="FF000000"/>
        <rFont val="Arial Narrow"/>
        <family val="2"/>
      </rPr>
      <t>Grifo caño bajo Taut Monomando para lavamanos de 
de pedestal en baños de inadmisibles, EHISA
Marca: Kohler o similar
Acabado: Cromado Pulido</t>
    </r>
  </si>
  <si>
    <t>9.3.9</t>
  </si>
  <si>
    <r>
      <t xml:space="preserve">AB-08 </t>
    </r>
    <r>
      <rPr>
        <sz val="11"/>
        <color rgb="FF000000"/>
        <rFont val="Arial Narrow"/>
        <family val="2"/>
      </rPr>
      <t>Barra de Sujección recta de seguridad de 35.4" / B-900-S
Marca: Helvex
Acabado: Acero inoxidable</t>
    </r>
  </si>
  <si>
    <t>9.3.8</t>
  </si>
  <si>
    <r>
      <t xml:space="preserve">AB-07 </t>
    </r>
    <r>
      <rPr>
        <sz val="11"/>
        <color rgb="FF000000"/>
        <rFont val="Arial Narrow"/>
        <family val="2"/>
      </rPr>
      <t>Barras de Sujección recta de seguridad de 24" /  B-610-S
Marca: Helvex 
Acabado: Acero inoxidable</t>
    </r>
  </si>
  <si>
    <t>9.3.7</t>
  </si>
  <si>
    <r>
      <t xml:space="preserve">AB-06 </t>
    </r>
    <r>
      <rPr>
        <sz val="11"/>
        <color rgb="FF000000"/>
        <rFont val="Arial Narrow"/>
        <family val="2"/>
      </rPr>
      <t>Dispensador de Papel toalla con basurero / MB-2451
empotrado
Marca: Helvex
Acabado: Acero inoxidable</t>
    </r>
  </si>
  <si>
    <t>9.3.6</t>
  </si>
  <si>
    <r>
      <t>AB-05</t>
    </r>
    <r>
      <rPr>
        <sz val="11"/>
        <color rgb="FF000000"/>
        <rFont val="Arial Narrow"/>
        <family val="2"/>
      </rPr>
      <t xml:space="preserve"> Cambiador de Pañales empotrado / Modelo 962
Marca: Bradley o similar
Acabado: Acero inoxidable</t>
    </r>
  </si>
  <si>
    <t>9.3.5</t>
  </si>
  <si>
    <r>
      <t xml:space="preserve">AB-04 </t>
    </r>
    <r>
      <rPr>
        <sz val="11"/>
        <color rgb="FF000000"/>
        <rFont val="Arial Narrow"/>
        <family val="2"/>
      </rPr>
      <t xml:space="preserve">Grifo para Lavamanos eléctrico 
Modelo: 0397                                                                                                                                   Marca: EZ Fill - ASI American Specialties, Inc. 
Acabado: Acero inoxidable </t>
    </r>
  </si>
  <si>
    <t>9.3.4</t>
  </si>
  <si>
    <r>
      <t xml:space="preserve">AB-03 </t>
    </r>
    <r>
      <rPr>
        <sz val="11"/>
        <color rgb="FF000000"/>
        <rFont val="Arial Narrow"/>
        <family val="2"/>
      </rPr>
      <t xml:space="preserve">Dispensador de Jabón eléctrico - incluye bomba y tubo
de suministro / Modelo: 0391-(n)                                                                                                                                      Marca: EZ Fill - ASI American Specialties, Inc. 
Acabado: Acero inoxidable  </t>
    </r>
  </si>
  <si>
    <t>9.3.3</t>
  </si>
  <si>
    <r>
      <t>AB-02</t>
    </r>
    <r>
      <rPr>
        <sz val="11"/>
        <color rgb="FF000000"/>
        <rFont val="Arial Narrow"/>
        <family val="2"/>
      </rPr>
      <t xml:space="preserve"> Secadoras de mano / TA-800 EX                                                                                                                                      Marca: Xlerator o similar
Acabado Acero inoxdidable</t>
    </r>
  </si>
  <si>
    <t>9.3.2</t>
  </si>
  <si>
    <r>
      <t xml:space="preserve">AB-01 </t>
    </r>
    <r>
      <rPr>
        <sz val="11"/>
        <color rgb="FF000000"/>
        <rFont val="Arial Narrow"/>
        <family val="2"/>
      </rPr>
      <t>Dispensador de Papel Higiénico / 5A10-11 Surface 
Mounted                                                                                                                                        Marca: Bradley o similar
Acabado: Acero inoxidable</t>
    </r>
    <r>
      <rPr>
        <b/>
        <sz val="11"/>
        <color rgb="FF000000"/>
        <rFont val="Arial Narrow"/>
        <family val="2"/>
      </rPr>
      <t xml:space="preserve">  </t>
    </r>
  </si>
  <si>
    <t>9.3.1</t>
  </si>
  <si>
    <t xml:space="preserve">Accesorio de baños </t>
  </si>
  <si>
    <r>
      <t>LB-07</t>
    </r>
    <r>
      <rPr>
        <sz val="11"/>
        <color rgb="FF000000"/>
        <rFont val="Arial Narrow"/>
        <family val="2"/>
      </rPr>
      <t xml:space="preserve"> Sanitario Área Inadmisibles / Inodoro de dos piezas Spand doble descarga - asiento cierre lent.                                                                                                                                           Marca: Kohler
Acabado: Blanco</t>
    </r>
    <r>
      <rPr>
        <b/>
        <sz val="11"/>
        <color rgb="FF000000"/>
        <rFont val="Arial Narrow"/>
        <family val="2"/>
      </rPr>
      <t xml:space="preserve">   </t>
    </r>
  </si>
  <si>
    <t>6.12.7.5</t>
  </si>
  <si>
    <r>
      <t>LB-06</t>
    </r>
    <r>
      <rPr>
        <sz val="11"/>
        <color rgb="FF000000"/>
        <rFont val="Arial Narrow"/>
        <family val="2"/>
      </rPr>
      <t xml:space="preserve"> Lavamanos Área Inadmisibles   / Lavamanos de pedestal sacramento de dos piezas                                                                                                                                           Marca: Kohler
Acabado: Blanco</t>
    </r>
  </si>
  <si>
    <t>6.12.7.4</t>
  </si>
  <si>
    <r>
      <t xml:space="preserve">LB-05 </t>
    </r>
    <r>
      <rPr>
        <sz val="11"/>
        <color rgb="FF000000"/>
        <rFont val="Arial Narrow"/>
        <family val="2"/>
      </rPr>
      <t>Inodoro de Pared / TZF NAO P
Marca: Helvex
Acabado: Blanco                                                                                                                                                                                                                                     Fluxometro de sensor Electrónico  /Código:FB-110-38-3.5
Marca: Helvex</t>
    </r>
  </si>
  <si>
    <t>6.12.7.3</t>
  </si>
  <si>
    <r>
      <t>LB-04</t>
    </r>
    <r>
      <rPr>
        <sz val="11"/>
        <color rgb="FF000000"/>
        <rFont val="Arial Narrow"/>
        <family val="2"/>
      </rPr>
      <t xml:space="preserve"> Lavamanos Público / Wedge de 96" Solic Surface Basin - Modelo 9163  (3 estaciones)                                                                                                                                           Marca: Neo-Metro o similar                                                                                                               Acabado: Corterra blanco (Glossy) accesorios en cromo  </t>
    </r>
  </si>
  <si>
    <t>6.12.7.2</t>
  </si>
  <si>
    <r>
      <t xml:space="preserve">LB-03 </t>
    </r>
    <r>
      <rPr>
        <sz val="11"/>
        <color rgb="FF000000"/>
        <rFont val="Arial Narrow"/>
        <family val="2"/>
      </rPr>
      <t>Urinal Público / MG GOBI TDS (MGS-E) Mingitorio seco oval                                                                                                                                             Marca: Helvex o similar                                                                                                               Acabado: Blanco</t>
    </r>
    <r>
      <rPr>
        <b/>
        <sz val="11"/>
        <color rgb="FF000000"/>
        <rFont val="Arial Narrow"/>
        <family val="2"/>
      </rPr>
      <t xml:space="preserve">    </t>
    </r>
  </si>
  <si>
    <t>6.12.7.1</t>
  </si>
  <si>
    <r>
      <t xml:space="preserve">LB-02 </t>
    </r>
    <r>
      <rPr>
        <sz val="11"/>
        <color rgb="FF000000"/>
        <rFont val="Arial Narrow"/>
        <family val="2"/>
      </rPr>
      <t xml:space="preserve">Sanitario Discapacitados / Taza Highcliff Ulta                                                                                                                                             Marca: Kohler o similar                                                                                                               Acabado: Blanco                                                                                                                        Fluxometro de sensor Electrónico  /Código:FB-110-38-3.5
Marca: Helvex   </t>
    </r>
  </si>
  <si>
    <t>6.12.6.2</t>
  </si>
  <si>
    <r>
      <t>LB-01</t>
    </r>
    <r>
      <rPr>
        <sz val="11"/>
        <color rgb="FF000000"/>
        <rFont val="Arial Narrow"/>
        <family val="2"/>
      </rPr>
      <t xml:space="preserve"> Sanitario Público / Inodoro Wellcomme Ultra floor-mount rear spud flushmeter bowl.                                                                                                                                    Marca: Kohler o similar                                                                                                               Acabado: Blanco                                                                                                                        Fluxometro de sensor Electrónico  /Código:FB-110-38-3.5
Marca: Helvex    </t>
    </r>
  </si>
  <si>
    <t>6.12.6.1</t>
  </si>
  <si>
    <t xml:space="preserve">Losa sanitaria </t>
  </si>
  <si>
    <t>6.12.6</t>
  </si>
  <si>
    <t>GRAN TOTAL LOTE 3</t>
  </si>
  <si>
    <r>
      <rPr>
        <b/>
        <sz val="11"/>
        <color rgb="FF000000"/>
        <rFont val="Arial Narrow"/>
        <family val="2"/>
      </rPr>
      <t>CJ-06</t>
    </r>
    <r>
      <rPr>
        <sz val="11"/>
        <color rgb="FF000000"/>
        <rFont val="Arial Narrow"/>
        <family val="2"/>
      </rPr>
      <t xml:space="preserve"> Cajillo de lámina de tabla yeso ligera de 1/2" bajo viga canal, coldrolled galvanizado cal.16, clip detrich, alambre galvanizado cal  10 y furring channel cal 25.  Stud de 2 1/2" @16" y track de 2 1/2".
</t>
    </r>
  </si>
  <si>
    <t>7.4.6</t>
  </si>
  <si>
    <r>
      <rPr>
        <b/>
        <sz val="11"/>
        <color rgb="FF000000"/>
        <rFont val="Arial Narrow"/>
        <family val="2"/>
      </rPr>
      <t>CJ-05</t>
    </r>
    <r>
      <rPr>
        <sz val="11"/>
        <color rgb="FF000000"/>
        <rFont val="Arial Narrow"/>
        <family val="2"/>
      </rPr>
      <t xml:space="preserve"> Cajillo de lámina de tabla yeso ligera de 1/2" en pared coral, coldrolled galvanizado cal.16, clip detrich, alambre galvanizado cal  10 y furring channel cal 25.  Stud de 2 1/2" @16" y track de 2 1/2".
</t>
    </r>
  </si>
  <si>
    <t>7.4.5</t>
  </si>
  <si>
    <r>
      <rPr>
        <b/>
        <sz val="11"/>
        <color rgb="FF000000"/>
        <rFont val="Arial Narrow"/>
        <family val="2"/>
      </rPr>
      <t xml:space="preserve">CJ-04 </t>
    </r>
    <r>
      <rPr>
        <sz val="11"/>
        <color rgb="FF000000"/>
        <rFont val="Arial Narrow"/>
        <family val="2"/>
      </rPr>
      <t xml:space="preserve">Cajillo de lámina de tabla yeso ligera de 1/2" en sala de espera, coldrolled galvanizado cal.16, clip detrich, alambre galvanizado cal  10 y furring channel cal 25.  Stud de 2 1/2" @16".
</t>
    </r>
  </si>
  <si>
    <t>7.4.4</t>
  </si>
  <si>
    <r>
      <rPr>
        <b/>
        <sz val="11"/>
        <color rgb="FF000000"/>
        <rFont val="Arial Narrow"/>
        <family val="2"/>
      </rPr>
      <t xml:space="preserve">CJ-03 </t>
    </r>
    <r>
      <rPr>
        <sz val="11"/>
        <color rgb="FF000000"/>
        <rFont val="Arial Narrow"/>
        <family val="2"/>
      </rPr>
      <t xml:space="preserve">Cajillo de lámina de tabla yeso ligera de 1/2", coldrolled galvanizado cal.16, clip detrich, alambre galvanizado cal  10 y furring channel cal 25. Stud de 2 1/2" @16" y track de 2 1/2".
</t>
    </r>
  </si>
  <si>
    <t>7.4.3</t>
  </si>
  <si>
    <r>
      <rPr>
        <b/>
        <sz val="11"/>
        <color rgb="FF000000"/>
        <rFont val="Arial Narrow"/>
        <family val="2"/>
      </rPr>
      <t>CJ-02</t>
    </r>
    <r>
      <rPr>
        <sz val="11"/>
        <color rgb="FF000000"/>
        <rFont val="Arial Narrow"/>
        <family val="2"/>
      </rPr>
      <t xml:space="preserve"> Cajillo de lámina de tabla yeso ligera de 1/2" en perimetro de columnas,  coldrolled galvanizado cal.16, clip detrich, alambre galvanizado cal  10 y furring channel cal 25.
</t>
    </r>
  </si>
  <si>
    <t>7.4.2</t>
  </si>
  <si>
    <r>
      <rPr>
        <b/>
        <sz val="11"/>
        <color rgb="FF000000"/>
        <rFont val="Arial Narrow"/>
        <family val="2"/>
      </rPr>
      <t>CJ-01</t>
    </r>
    <r>
      <rPr>
        <sz val="11"/>
        <color rgb="FF000000"/>
        <rFont val="Arial Narrow"/>
        <family val="2"/>
      </rPr>
      <t xml:space="preserve"> Cajillo de lámina de tabla yeso mouldthough de 1/2",  coldrolled galvanizado cal.16, clip detrich, alambre galvanizado cal  10 y furring channel cal 25.</t>
    </r>
  </si>
  <si>
    <t>7.4.1</t>
  </si>
  <si>
    <t xml:space="preserve">Cajillo de Tabla Yeso </t>
  </si>
  <si>
    <r>
      <rPr>
        <b/>
        <sz val="11"/>
        <color rgb="FF000000"/>
        <rFont val="Arial Narrow"/>
        <family val="2"/>
      </rPr>
      <t>DGB-3</t>
    </r>
    <r>
      <rPr>
        <sz val="11"/>
        <color rgb="FF000000"/>
        <rFont val="Arial Narrow"/>
        <family val="2"/>
      </rPr>
      <t xml:space="preserve"> Cielo Falso panel de rejilla de bambú WS20-3038, con sistema de suspensión, refuerzo trasnversal y longitudinal con tubo de 2"x4" CH16, refuerzos verticales anclados a estructura de techo con tubo de 2"x2" CH16, cable tensor de acero. Acabado tipo madera. El color de la estructura es negro. Dimensiones de Isla: 3.20m x 2.90m.                                                                                                                      </t>
    </r>
  </si>
  <si>
    <t>6.12.3.26</t>
  </si>
  <si>
    <r>
      <rPr>
        <b/>
        <sz val="11"/>
        <color rgb="FF000000"/>
        <rFont val="Arial Narrow"/>
        <family val="2"/>
      </rPr>
      <t xml:space="preserve">DGB-2 </t>
    </r>
    <r>
      <rPr>
        <sz val="11"/>
        <color rgb="FF000000"/>
        <rFont val="Arial Narrow"/>
        <family val="2"/>
      </rPr>
      <t xml:space="preserve">Cielo Falso panel de rejilla de bambú WS20-3038, con sistema de suspensión, refuerzo trasnversal y longitudinal con tubo de 2"x4" CH16, refuerzos verticales anclados a estructura de techo con tubo de 2"x2" CH16, cable tensor de acero. Acabado tipo madera. El color de la estructura es negro. Dimensiones de Isla: 3.20m x 8.70m.                                                                                                          </t>
    </r>
  </si>
  <si>
    <t>6.12.3.25</t>
  </si>
  <si>
    <r>
      <rPr>
        <b/>
        <sz val="11"/>
        <color rgb="FF000000"/>
        <rFont val="Arial Narrow"/>
        <family val="2"/>
      </rPr>
      <t xml:space="preserve">DGB-1 </t>
    </r>
    <r>
      <rPr>
        <sz val="11"/>
        <color rgb="FF000000"/>
        <rFont val="Arial Narrow"/>
        <family val="2"/>
      </rPr>
      <t xml:space="preserve">Cielo Falso panel de rejilla de bambú WS20-3038, con sistema de suspensión, refuerzo trasnversal y longitudinal con tubo de 2"x4" CH16, refuerzos verticales anclados a estructura de techo con tubo de 2"x2" CH16, cable tensor de acero. Acabado tipo madera. El color de la estructura es negro. Dimensiones de Isla: 3.20m x 8.70m. Debe seguir la pendiente de 10%  </t>
    </r>
  </si>
  <si>
    <t>6.12.3.24</t>
  </si>
  <si>
    <r>
      <rPr>
        <b/>
        <sz val="11"/>
        <color rgb="FF000000"/>
        <rFont val="Arial Narrow"/>
        <family val="2"/>
      </rPr>
      <t>DCB-3</t>
    </r>
    <r>
      <rPr>
        <sz val="11"/>
        <color rgb="FF000000"/>
        <rFont val="Arial Narrow"/>
        <family val="2"/>
      </rPr>
      <t xml:space="preserve"> Cielo Falso de bafles acústicos con sistema de suspensión recomendado por proveedor. Acabado tipo madera. El color de la estructura es Silver Gray. Dimensiones de Isla: 15.12m x 37.50m. </t>
    </r>
  </si>
  <si>
    <t>6.12.3.23</t>
  </si>
  <si>
    <r>
      <rPr>
        <b/>
        <sz val="11"/>
        <color rgb="FF000000"/>
        <rFont val="Arial Narrow"/>
        <family val="2"/>
      </rPr>
      <t>DCB-2</t>
    </r>
    <r>
      <rPr>
        <sz val="11"/>
        <color rgb="FF000000"/>
        <rFont val="Arial Narrow"/>
        <family val="2"/>
      </rPr>
      <t xml:space="preserve"> Cielo Falso de bafles acústicos Hunter Douglas - Sola Felt Baffles de 3/8", con sistema de suspensión riel de anclaje 3-70-014, cables de anclaje de acero inoxidable, patron de colores Hourglass. El color de la estructura es Silver Gray. Dimensiones de Isla: 2.24m x 3.78m. Ver detalle en plano.</t>
    </r>
  </si>
  <si>
    <t>6.12.3.22</t>
  </si>
  <si>
    <r>
      <t>DCB-1</t>
    </r>
    <r>
      <rPr>
        <sz val="11"/>
        <color rgb="FF000000"/>
        <rFont val="Arial Narrow"/>
        <family val="2"/>
      </rPr>
      <t xml:space="preserve"> Cielo Falso de bafles acústicos Hunter Douglas - Sola Felt Baffles de 3/8", con sistema de suspensión riel de anclaje 3-70-014, cables de anclaje de acero inoxidable, patron de colores Hourglass. El color de la estructura es Silver Gray. Dimensiones de Isla: 2.24m x 8.04m.</t>
    </r>
  </si>
  <si>
    <t>6.12.3.21</t>
  </si>
  <si>
    <r>
      <rPr>
        <b/>
        <sz val="11"/>
        <color rgb="FF000000"/>
        <rFont val="Arial Narrow"/>
        <family val="2"/>
      </rPr>
      <t>DCM-16</t>
    </r>
    <r>
      <rPr>
        <sz val="11"/>
        <color rgb="FF000000"/>
        <rFont val="Arial Narrow"/>
        <family val="2"/>
      </rPr>
      <t xml:space="preserve"> Cielo Falso de lámina acústica con sistema de suspensión de 30"x96", y 30"x48",  tipo madera Techstyle Wood, color Oakwood 1568. Cross Tee USG Fineline 1/8" DXFF, remate FT4 y Smart Fit Yoke IMPERIAL 4" (riel de luminaria). El color de la estructura es Silver Gray. Dimensiones de Isla: 3.99m x 18.83m. Debe seguir la pendiente de 10%                                                                                 </t>
    </r>
  </si>
  <si>
    <t>6.12.3.20</t>
  </si>
  <si>
    <r>
      <rPr>
        <b/>
        <sz val="11"/>
        <color rgb="FF000000"/>
        <rFont val="Arial Narrow"/>
        <family val="2"/>
      </rPr>
      <t>DCM-15</t>
    </r>
    <r>
      <rPr>
        <sz val="11"/>
        <color rgb="FF000000"/>
        <rFont val="Arial Narrow"/>
        <family val="2"/>
      </rPr>
      <t xml:space="preserve"> Cielo Falso de lámina acústica con sistema de suspensión de 30"x96", y 30"x48",  tipo madera Techstyle Wood, color Oakwood 1568. Cross Tee USG Fineline 1/8" DXFF, remate FT4 y Smart Fit Yoke IMPERIAL 4" (riel de luminaria). El color de la estructura es Silver Gray. Dimensiones de Isla: 3.99m x 18.61m. Debe seguir la pendiente de 10%                                                                                  </t>
    </r>
  </si>
  <si>
    <t>6.12.3.19</t>
  </si>
  <si>
    <r>
      <rPr>
        <b/>
        <sz val="11"/>
        <color rgb="FF000000"/>
        <rFont val="Arial Narrow"/>
        <family val="2"/>
      </rPr>
      <t>DCM-14</t>
    </r>
    <r>
      <rPr>
        <sz val="11"/>
        <color rgb="FF000000"/>
        <rFont val="Arial Narrow"/>
        <family val="2"/>
      </rPr>
      <t xml:space="preserve"> Cielo Falso de lámina acústica con sistema de suspensión de 30"x96", y 30"x48",  tipo madera Techstyle Wood, color Oakwood 1568. Cross Tee USG Fineline 1/8" DXFF, remate FT4 y Smart Fit Yoke IMPERIAL 4" (riel de luminaria). El color de la estructura es Silver Gray. Dimensiones de Isla: 3.99m x 18.04m. Debe seguir la pendiente de 10%                                                                                  </t>
    </r>
  </si>
  <si>
    <t>6.12.3.18</t>
  </si>
  <si>
    <r>
      <rPr>
        <b/>
        <sz val="11"/>
        <color rgb="FF000000"/>
        <rFont val="Arial Narrow"/>
        <family val="2"/>
      </rPr>
      <t>DCM-13</t>
    </r>
    <r>
      <rPr>
        <sz val="11"/>
        <color rgb="FF000000"/>
        <rFont val="Arial Narrow"/>
        <family val="2"/>
      </rPr>
      <t xml:space="preserve"> Cielo Falso de lámina acústica con sistema de suspensión de 30"x96", y 30"x48",  tipo madera Techstyle Wood, color Oakwood 1568. Cross Tee USG Fineline 1/8" DXFF, remate FT4 y Smart Fit Yoke IMPERIAL 4" (riel de luminaria). El color de la estructura es Silver Gray. Dimensiones de Isla: 3.99m x 9.10m. Debe seguir la pendiente de 10%                                                                                  Ver detalle en plano.</t>
    </r>
  </si>
  <si>
    <t>6.12.3.17</t>
  </si>
  <si>
    <r>
      <rPr>
        <b/>
        <sz val="11"/>
        <color rgb="FF000000"/>
        <rFont val="Arial Narrow"/>
        <family val="2"/>
      </rPr>
      <t>DCM-12</t>
    </r>
    <r>
      <rPr>
        <sz val="11"/>
        <color rgb="FF000000"/>
        <rFont val="Arial Narrow"/>
        <family val="2"/>
      </rPr>
      <t xml:space="preserve"> Cielo Falso de lámina acústica con sistema de suspensión de 30"x96", y 30"x48",  tipo madera Techstyle Wood, color Oakwood 1568. Cross Tee USG Fineline 1/8" DXFF, remate FT4 y Smart Fit Yoke IMPERIAL 4" (riel de luminaria). El color de la estructura es Silver Gray. Dimensiones de Isla: 3.99m x 8.89m. Debe seguir la pendiente de 10%                                                                                 </t>
    </r>
  </si>
  <si>
    <t>6.12.3.16</t>
  </si>
  <si>
    <r>
      <rPr>
        <b/>
        <sz val="11"/>
        <color rgb="FF000000"/>
        <rFont val="Arial Narrow"/>
        <family val="2"/>
      </rPr>
      <t>DCM-11</t>
    </r>
    <r>
      <rPr>
        <sz val="11"/>
        <color rgb="FF000000"/>
        <rFont val="Arial Narrow"/>
        <family val="2"/>
      </rPr>
      <t xml:space="preserve"> Cielo Falso de lámina acústica con sistema de suspensión de 30"x96", y 30"x48",  tipo madera Techstyle Wood, color Oakwood 1568. Cross Tee USG Fineline 1/8" DXFF, remate FT4 y Smart Fit Yoke IMPERIAL 4" (riel de luminaria). El color de la estructura es Silver Gray. Dimensiones de Isla: 3.99m x 8.35m. Debe seguir la pendiente de 10%                                                                                 </t>
    </r>
  </si>
  <si>
    <t>6.12.3.15</t>
  </si>
  <si>
    <r>
      <rPr>
        <b/>
        <sz val="11"/>
        <color rgb="FF000000"/>
        <rFont val="Arial Narrow"/>
        <family val="2"/>
      </rPr>
      <t xml:space="preserve">DCM-10 </t>
    </r>
    <r>
      <rPr>
        <sz val="11"/>
        <color rgb="FF000000"/>
        <rFont val="Arial Narrow"/>
        <family val="2"/>
      </rPr>
      <t xml:space="preserve">Cielo Falso de lámina acústica con sistema de suspensión de 30"x96", y 30"x48",  tipo madera Techstyle Wood, color Oakwood 1568. Cross Tee USG Fineline 1/8" DXFF, remate FT4 y Smart Fit Yoke IMPERIAL 4" (riel de luminaria). El color de la estructura es Silver Gray. Dimensiones de Isla: 3.99m x 6.13m. Debe seguir la pendiente de 10%                                                                                 </t>
    </r>
  </si>
  <si>
    <t>6.12.3.14</t>
  </si>
  <si>
    <r>
      <rPr>
        <b/>
        <sz val="11"/>
        <color rgb="FF000000"/>
        <rFont val="Arial Narrow"/>
        <family val="2"/>
      </rPr>
      <t xml:space="preserve">DCM-9 </t>
    </r>
    <r>
      <rPr>
        <sz val="11"/>
        <color rgb="FF000000"/>
        <rFont val="Arial Narrow"/>
        <family val="2"/>
      </rPr>
      <t xml:space="preserve">Cielo Falso de lámina acústica con sistema de suspensión de 30"x96", y 30"x48",  tipo madera Techstyle Wood, color Oakwood 1568. Cross Tee USG Fineline 1/8" DXFF, remate FT4 y Smart Fit Yoke IMPERIAL 4" (riel de luminaria). El color de la estructura es Silver Gray. Dimensiones de Isla: 2.35m x 13.01m. </t>
    </r>
  </si>
  <si>
    <r>
      <rPr>
        <b/>
        <sz val="11"/>
        <color rgb="FF000000"/>
        <rFont val="Arial Narrow"/>
        <family val="2"/>
      </rPr>
      <t xml:space="preserve">DCM-8 </t>
    </r>
    <r>
      <rPr>
        <sz val="11"/>
        <color rgb="FF000000"/>
        <rFont val="Arial Narrow"/>
        <family val="2"/>
      </rPr>
      <t>Cielo Falso de lámina acústica con sistema de suspensión de 30"x96",  tipo madera Techstyle Wood, color Oakwood 1568. Cross Tee USG Fineline 1/8" DXFF, remate FT4 y Smart Fit Yoke IMPERIAL 4" (riel de luminaria). El color de la estructura es Silver Gray. Dimensiones de Isla: 3.18m x 12.19m.</t>
    </r>
  </si>
  <si>
    <r>
      <rPr>
        <b/>
        <sz val="11"/>
        <color rgb="FF000000"/>
        <rFont val="Arial Narrow"/>
        <family val="2"/>
      </rPr>
      <t>DCM-7</t>
    </r>
    <r>
      <rPr>
        <sz val="11"/>
        <color rgb="FF000000"/>
        <rFont val="Arial Narrow"/>
        <family val="2"/>
      </rPr>
      <t xml:space="preserve"> Cielo Falso de lámina acústica con sistema de suspensión de 30"x96",  tipo madera Techstyle Wood, color Oakwood 1568. Cross Tee USG Fineline 1/8" DXFF, remate FT4 y Smart Fit Yoke IMPERIAL 4" (riel de luminaria). El color de la estructura es Silver Gray. Dimensiones de Isla: 3.18m x 4.87m. </t>
    </r>
  </si>
  <si>
    <r>
      <rPr>
        <b/>
        <sz val="11"/>
        <color rgb="FF000000"/>
        <rFont val="Arial Narrow"/>
        <family val="2"/>
      </rPr>
      <t>DCM-6</t>
    </r>
    <r>
      <rPr>
        <sz val="11"/>
        <color rgb="FF000000"/>
        <rFont val="Arial Narrow"/>
        <family val="2"/>
      </rPr>
      <t xml:space="preserve"> Cielo Falso de lámina acústica con sistema de suspensión de 30"x96",  tipo madera Techstyle Wood, color Oakwood 1568. Cross Tee USG Fineline 1/8" DXFF, remate FT4 y Smart Fit Yoke IMPERIAL 4" (riel de luminaria). El color de la estructura es Silver Gray. Dimensiones de Isla: 3.18m x 9.81m.</t>
    </r>
  </si>
  <si>
    <r>
      <rPr>
        <b/>
        <sz val="11"/>
        <color rgb="FF000000"/>
        <rFont val="Arial Narrow"/>
        <family val="2"/>
      </rPr>
      <t>DCM-5</t>
    </r>
    <r>
      <rPr>
        <sz val="11"/>
        <color rgb="FF000000"/>
        <rFont val="Arial Narrow"/>
        <family val="2"/>
      </rPr>
      <t xml:space="preserve"> Cielo Falso de lámina acústica con sistema de suspensión de 30"x96",  tipo madera Techstyle Wood, color Oakwood 1568. Cross Tee USG Fineline 1/8" DXFF, remate FT4 y Smart Fit Yoke IMPERIAL 4" (riel de luminaria). El color de la estructura es Silver Gray. Dimensiones de Isla: 3.99m x 12.25m.  </t>
    </r>
  </si>
  <si>
    <r>
      <rPr>
        <b/>
        <sz val="11"/>
        <color rgb="FF000000"/>
        <rFont val="Arial Narrow"/>
        <family val="2"/>
      </rPr>
      <t>DCM-4</t>
    </r>
    <r>
      <rPr>
        <sz val="11"/>
        <color rgb="FF000000"/>
        <rFont val="Arial Narrow"/>
        <family val="2"/>
      </rPr>
      <t xml:space="preserve"> Cielo Falso de lámina acústica con sistema de suspensión de 30"x96",  tipo madera Techstyle Wood, color Oakwood 1568. Cross Tee USG Fineline 1/8" DXFF, remate FT4 y Smart Fit Yoke IMPERIAL 4" (riel de luminaria). El color de la estructura es Silver Gray. Dimensiones de Isla: 2.35m x 14.69m.   </t>
    </r>
  </si>
  <si>
    <r>
      <rPr>
        <b/>
        <sz val="11"/>
        <color rgb="FF000000"/>
        <rFont val="Arial Narrow"/>
        <family val="2"/>
      </rPr>
      <t>DCM-3</t>
    </r>
    <r>
      <rPr>
        <sz val="11"/>
        <color rgb="FF000000"/>
        <rFont val="Arial Narrow"/>
        <family val="2"/>
      </rPr>
      <t xml:space="preserve"> Cielo Falso de lámina acústica con sistema de suspensión de 30"x96", y 30"x30",  tipo madera Techstyle Wood, color Oakwood 1568. Cross Tee USG Fineline 1/8" DXFF, remate FT4 y Smart Fit Yoke IMPERIAL 4" (riel de luminaria). El color de la estructura es Silver Gray. Dimensiones de Isla: 2.35m x 13.01m.  </t>
    </r>
  </si>
  <si>
    <r>
      <rPr>
        <b/>
        <sz val="11"/>
        <color rgb="FF000000"/>
        <rFont val="Arial Narrow"/>
        <family val="2"/>
      </rPr>
      <t xml:space="preserve">DCM-2 </t>
    </r>
    <r>
      <rPr>
        <sz val="11"/>
        <color rgb="FF000000"/>
        <rFont val="Arial Narrow"/>
        <family val="2"/>
      </rPr>
      <t xml:space="preserve">Cielo Falso de lámina acústica con sistema de suspensión de 30"x48", tipo madera Techstyle Wood, color Oakwood 1568. Cross Tee USG Fineline 1/8" DXFF, remate FT4 y Smart Fit Yoke IMPERIAL 4" (riel de luminaria). El color de la estructura es Silver Gray. Dimensiones de Isla: 2.51m x 4.00m. </t>
    </r>
  </si>
  <si>
    <r>
      <rPr>
        <b/>
        <sz val="11"/>
        <color rgb="FF000000"/>
        <rFont val="Arial Narrow"/>
        <family val="2"/>
      </rPr>
      <t>DCM-1</t>
    </r>
    <r>
      <rPr>
        <sz val="11"/>
        <color rgb="FF000000"/>
        <rFont val="Arial Narrow"/>
        <family val="2"/>
      </rPr>
      <t xml:space="preserve"> Cielo Falso de lámina acústica con sistema de suspensión de 30"x48", tipo madera Techstyle Wood, color Oakwood 1568. Cross Tee USG Fineline 1/8" DXFF, remate FT4 y Smart Fit Yoke IMPERIAL 4" (riel de luminaria). El color de la estructura es Silver Gray. Dimensiones de Isla: 2.51m x 5.54m. </t>
    </r>
  </si>
  <si>
    <r>
      <rPr>
        <b/>
        <sz val="11"/>
        <color rgb="FF000000"/>
        <rFont val="Arial Narrow"/>
        <family val="2"/>
      </rPr>
      <t>CTY-4</t>
    </r>
    <r>
      <rPr>
        <sz val="11"/>
        <color rgb="FF000000"/>
        <rFont val="Arial Narrow"/>
        <family val="2"/>
      </rPr>
      <t xml:space="preserve"> Cielo de Securock en Aleros
Cielo falso de lámina securock de 1/2", coldrolled galvanizado cal.16, clip
detrich, alambre galvanizado cal 10 y furring channel cal 25. Se debe inlcuir
reborde J en todos los perimetros</t>
    </r>
  </si>
  <si>
    <r>
      <rPr>
        <b/>
        <sz val="11"/>
        <color rgb="FF000000"/>
        <rFont val="Arial Narrow"/>
        <family val="2"/>
      </rPr>
      <t>CTY-3</t>
    </r>
    <r>
      <rPr>
        <sz val="11"/>
        <color rgb="FF000000"/>
        <rFont val="Arial Narrow"/>
        <family val="2"/>
      </rPr>
      <t xml:space="preserve"> Cielo falso de lámina acústica tipo USG Mars High-NRC Logix, de 2'x2'x3/4", con sistema de suspensión, riel USG Fineline DXF. Se debe incluir reborde J en todos los perimetro</t>
    </r>
  </si>
  <si>
    <r>
      <rPr>
        <b/>
        <sz val="11"/>
        <color rgb="FF000000"/>
        <rFont val="Arial Narrow"/>
        <family val="2"/>
      </rPr>
      <t xml:space="preserve">CTY-2 </t>
    </r>
    <r>
      <rPr>
        <sz val="11"/>
        <color rgb="FF000000"/>
        <rFont val="Arial Narrow"/>
        <family val="2"/>
      </rPr>
      <t>Cielo de Tabla Yeso general
Lámina ligera de 1/2", coldrolled galvanizado cal.16, clip detrich, alambre galvanizado cal 10 y furring channel cal 25. Se debe incluir reborde J en todos los perimetros</t>
    </r>
  </si>
  <si>
    <r>
      <t xml:space="preserve">CTY-1 </t>
    </r>
    <r>
      <rPr>
        <sz val="11"/>
        <color rgb="FF000000"/>
        <rFont val="Arial Narrow"/>
        <family val="2"/>
      </rPr>
      <t>Cielo de Tabla Yeso en Baños 
Lámina mouldtough de 1/2", coldrolled galvanizado cal.16, clip detrich, alambre galvanizado cal 10 y furring channel cal 25. Se debe inlcuir reborde J en todos los perimetros</t>
    </r>
  </si>
  <si>
    <t xml:space="preserve">Cielo Falso </t>
  </si>
  <si>
    <t>6.12.5</t>
  </si>
  <si>
    <t xml:space="preserve">Pintura </t>
  </si>
  <si>
    <r>
      <t xml:space="preserve">PTW-01 </t>
    </r>
    <r>
      <rPr>
        <sz val="11"/>
        <color rgb="FF000000"/>
        <rFont val="Arial Narrow"/>
        <family val="2"/>
      </rPr>
      <t xml:space="preserve">Pintura: Graphite  -  Línea: Ultra Spec Scuff-X . Benjamin Moore (Aplicar 2 manos de pintura).                                                                                                                                                                                                                                                                                                                                                                                         Código: 1603                                                                                                                                                                                                                                                         Acabado: Eggshell                                                                                                                                                                                                                                                                                                                                                                                       Incluye una mano de primer Ultra Spec 500 - N534. Color blanco.                                                                                                                                                                                                                                                                                                                                                                                   Nota: Se aplica en fascias de fachadas de Locales, Duty Free y Oficinas. </t>
    </r>
  </si>
  <si>
    <r>
      <t>PTW-02</t>
    </r>
    <r>
      <rPr>
        <sz val="11"/>
        <color rgb="FF000000"/>
        <rFont val="Arial Narrow"/>
        <family val="2"/>
      </rPr>
      <t xml:space="preserve"> Pintura: Seapearl  -  Línea: Ultra Spec Ext N455 . Benjamin Moore (Aplicar 2 manos de pintura).                                                                                                                                                                                                                                                                                                                                                                                         Código: OC-19                                                                                                                                                                                                                                                         Acabado: Low lustre                                                                                                                                                                                                                                                                                                                                                                                       Incluye una mano de primer Ultra Spec - 608. Color blanco.                                                                                                                                                                                                                                                                                                                                                                                   Nota: Se aplica a todo el exterior del edificio</t>
    </r>
    <r>
      <rPr>
        <b/>
        <sz val="11"/>
        <color rgb="FF000000"/>
        <rFont val="Arial Narrow"/>
        <family val="2"/>
      </rPr>
      <t xml:space="preserve">. </t>
    </r>
  </si>
  <si>
    <r>
      <t xml:space="preserve">PTW-03 </t>
    </r>
    <r>
      <rPr>
        <sz val="11"/>
        <color rgb="FF000000"/>
        <rFont val="Arial Narrow"/>
        <family val="2"/>
      </rPr>
      <t xml:space="preserve">Pintura: Shoreline  -  Línea: Ultra Spec Scuff-X . Benjamin Moore (Aplicar 2 manos de pintura).                                                                                                                                                                                                                                                                                                                                                                                         Código: 1471                                                                                                                                                                                                                                                         Acabado: Eggshell                                                                                                                                                                                                                                                                                                                                                                                       Incluye una mano de primer Ultra Spec 500 - N534. Color blanco.                                                                                                                                                                                                                                                                                                                                                                                   Nota: Se aplica a todas las paredes internas. </t>
    </r>
  </si>
  <si>
    <r>
      <t xml:space="preserve">PTW-04 </t>
    </r>
    <r>
      <rPr>
        <sz val="11"/>
        <color rgb="FF000000"/>
        <rFont val="Arial Narrow"/>
        <family val="2"/>
      </rPr>
      <t>OPCIÓN 1= Pintura: Silver Chain  -  Línea: Ultra Spec HP . Benjamin Moore (Aplicar 2 manos de pintura).                                                                                                                                                                                                                                                                                                                                                                                         Código: 1472                                                                                                                                                                                                                                                         Acabado: Eggshell                                                                                                                                                                                                                                                                                                                                                                                       Incluye una mano de primer Ultra Spec 500 - N534. Color blanco.                                                                                                                                                                                                                                                                                                                                                                                    OPCIÓN 2= Pintura: Gray Huskie  -  Línea: Ultra Spec HP . Benjamin Moore (Aplicar 2 manos de pintura).                                                                                                                                                                                                                                                                                                                                                                                         Código: 1473                                                                                                                                                                                                                                                         Acabado: Eggshell                                                                                                                                                                                                                                                                                                                                                                                       Incluye una mano de primer Ultra Spec 500 - N534. Color blanco  Nota: Se aplica a toda la estructura vista del interior. Para la selección de color se deberá someter a muestra por tema de iluminación</t>
    </r>
  </si>
  <si>
    <t>6.12.5.5</t>
  </si>
  <si>
    <r>
      <t xml:space="preserve">PTW-05 </t>
    </r>
    <r>
      <rPr>
        <sz val="11"/>
        <color rgb="FF000000"/>
        <rFont val="Arial Narrow"/>
        <family val="2"/>
      </rPr>
      <t>Pintura: PVA Primer Finish 100-11 - Coronado -. Benjamin Moore                                                                                                                                                                                                                                                                                                                                                                                                                                                                                                                                                                                                                                                                                                                                                                                                                                                                                                                                                                                                                                        Sellador con acabado final blanco. (Aplicar 2 manos para cielos de tabla yeso ligera)                                                                                                                                                                                                                                                                                                                                                                                   (Aplicar 3 manos para cielos de tabla yeso mouldtough o lámina verde)                                              Nota: Se aplica a todos los cielos de tabla yeso.</t>
    </r>
  </si>
  <si>
    <t>GRAN TOTAL LOTE 4</t>
  </si>
  <si>
    <t>NOTAS:</t>
  </si>
  <si>
    <t>1. Este es un formato de cantidades base. Es responsabilidad de los licitantes el cálculo de las cantidades correctas de todas las obras que conforman el proyecto.</t>
  </si>
  <si>
    <t>2. Cualquier obra indicada en los planos que no se encuentre en este formato de cantidades deberá ser notificado al diseñador e incluirse en el renglón de ""OTROS"".</t>
  </si>
  <si>
    <t>3. El calculo estructural de cada uno de los elementos y perfiles debera ser revisado por el Contratista y presentar las observaciones del caso con el Supervisor de la obra.</t>
  </si>
  <si>
    <t>4. Es responsabilidad del contratista la elaboracion de los planos taller, antes de la ejecucion de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</si>
</sst>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L. &quot;* #,##0.00\ ;&quot; L. &quot;* \-#,##0.00\ ;&quot; L. &quot;* \-#\ ;@\ "/>
    <numFmt numFmtId="165" formatCode="_-[$L-480A]* #,##0.00_-;\-[$L-480A]* #,##0.00_-;_-[$L-480A]* &quot;-&quot;??_-;_-@"/>
    <numFmt numFmtId="166" formatCode="&quot;   &quot;0.00"/>
    <numFmt numFmtId="167" formatCode="#,##0.0"/>
    <numFmt numFmtId="168" formatCode="_-[$L-480A]* #,##0.00_-;\-[$L-480A]* #,##0.00_-;_-[$L-480A]* &quot;-&quot;??_-;_-@_-"/>
  </numFmts>
  <fonts count="18" x14ac:knownFonts="1">
    <font>
      <sz val="11"/>
      <color rgb="FF000000"/>
      <name val="Calibri"/>
      <family val="2"/>
    </font>
    <font>
      <b/>
      <sz val="11"/>
      <color theme="1"/>
      <name val="Aptos Narrow"/>
      <family val="2"/>
      <scheme val="minor"/>
    </font>
    <font>
      <sz val="11"/>
      <color rgb="FF000000"/>
      <name val="Calibri"/>
      <family val="2"/>
    </font>
    <font>
      <sz val="11"/>
      <name val="Calibri"/>
      <family val="2"/>
    </font>
    <font>
      <sz val="11"/>
      <color theme="1"/>
      <name val="Arial Narrow"/>
      <family val="2"/>
    </font>
    <font>
      <b/>
      <sz val="12"/>
      <color rgb="FF000000"/>
      <name val="Arial Narrow"/>
      <family val="2"/>
    </font>
    <font>
      <b/>
      <sz val="14"/>
      <color rgb="FF000000"/>
      <name val="Arial Narrow"/>
      <family val="2"/>
    </font>
    <font>
      <b/>
      <sz val="12"/>
      <color theme="1"/>
      <name val="Arial Narrow"/>
      <family val="2"/>
    </font>
    <font>
      <b/>
      <sz val="11"/>
      <color theme="1"/>
      <name val="Arial Narrow"/>
      <family val="2"/>
    </font>
    <font>
      <sz val="12"/>
      <color rgb="FF000000"/>
      <name val="Arial Narrow"/>
      <family val="2"/>
    </font>
    <font>
      <sz val="12"/>
      <color theme="1"/>
      <name val="Arial Narrow"/>
      <family val="2"/>
    </font>
    <font>
      <b/>
      <sz val="11"/>
      <color rgb="FF000000"/>
      <name val="Arial Narrow"/>
      <family val="2"/>
    </font>
    <font>
      <sz val="11"/>
      <color rgb="FF000000"/>
      <name val="Arial Narrow"/>
      <family val="2"/>
    </font>
    <font>
      <sz val="10"/>
      <color rgb="FF000000"/>
      <name val="Courier New"/>
      <family val="3"/>
    </font>
    <font>
      <sz val="11"/>
      <name val="Arial Narrow"/>
      <family val="2"/>
    </font>
    <font>
      <b/>
      <sz val="11"/>
      <name val="Arial Narrow"/>
      <family val="2"/>
    </font>
    <font>
      <b/>
      <sz val="16"/>
      <color rgb="FF000000"/>
      <name val="Arial Narrow"/>
      <family val="2"/>
    </font>
    <font>
      <b/>
      <sz val="12"/>
      <color rgb="FF000000"/>
      <name val="Calibri"/>
      <family val="2"/>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BFBFBF"/>
        <bgColor rgb="FFFFFFFF"/>
      </patternFill>
    </fill>
    <fill>
      <patternFill patternType="solid">
        <fgColor rgb="FFD8D8D8"/>
        <bgColor rgb="FFFFFFFF"/>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rgb="FFFFFFFF"/>
      </patternFill>
    </fill>
    <fill>
      <patternFill patternType="solid">
        <fgColor theme="0" tint="-0.249977111117893"/>
        <bgColor indexed="64"/>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6" tint="0.59999389629810485"/>
        <bgColor indexed="64"/>
      </patternFill>
    </fill>
    <fill>
      <patternFill patternType="solid">
        <fgColor theme="6" tint="0.59999389629810485"/>
        <bgColor rgb="FFFFFFFF"/>
      </patternFill>
    </fill>
    <fill>
      <patternFill patternType="solid">
        <fgColor theme="0" tint="-0.14999847407452621"/>
        <bgColor rgb="FFFFFFFF"/>
      </patternFill>
    </fill>
    <fill>
      <patternFill patternType="solid">
        <fgColor rgb="FFEEECE1"/>
        <bgColor rgb="FFFFFFFF"/>
      </patternFill>
    </fill>
    <fill>
      <patternFill patternType="solid">
        <fgColor theme="7" tint="0.79998168889431442"/>
        <bgColor rgb="FFFFFFFF"/>
      </patternFill>
    </fill>
  </fills>
  <borders count="33">
    <border>
      <left/>
      <right/>
      <top/>
      <bottom/>
      <diagonal/>
    </border>
    <border>
      <left style="double">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style="double">
        <color rgb="FF000000"/>
      </top>
      <bottom style="thin">
        <color auto="1"/>
      </bottom>
      <diagonal/>
    </border>
    <border>
      <left/>
      <right/>
      <top style="double">
        <color rgb="FF000000"/>
      </top>
      <bottom style="thin">
        <color auto="1"/>
      </bottom>
      <diagonal/>
    </border>
    <border>
      <left style="thin">
        <color auto="1"/>
      </left>
      <right/>
      <top style="double">
        <color rgb="FF000000"/>
      </top>
      <bottom style="thin">
        <color auto="1"/>
      </bottom>
      <diagonal/>
    </border>
    <border>
      <left style="double">
        <color rgb="FF000000"/>
      </left>
      <right style="double">
        <color rgb="FF000000"/>
      </right>
      <top/>
      <bottom style="double">
        <color rgb="FF000000"/>
      </bottom>
      <diagonal/>
    </border>
    <border>
      <left style="thin">
        <color rgb="FF000000"/>
      </left>
      <right style="double">
        <color rgb="FF000000"/>
      </right>
      <top/>
      <bottom style="double">
        <color rgb="FF000000"/>
      </bottom>
      <diagonal/>
    </border>
    <border>
      <left style="double">
        <color rgb="FF000000"/>
      </left>
      <right style="double">
        <color rgb="FF000000"/>
      </right>
      <top style="double">
        <color rgb="FF000000"/>
      </top>
      <bottom/>
      <diagonal/>
    </border>
    <border>
      <left style="thin">
        <color rgb="FF000000"/>
      </left>
      <right style="double">
        <color rgb="FF000000"/>
      </right>
      <top style="double">
        <color rgb="FF000000"/>
      </top>
      <bottom/>
      <diagonal/>
    </border>
  </borders>
  <cellStyleXfs count="7">
    <xf numFmtId="0" fontId="0" fillId="0" borderId="0"/>
    <xf numFmtId="43" fontId="2" fillId="0" borderId="0" applyFont="0" applyFill="0" applyBorder="0" applyAlignment="0" applyProtection="0"/>
    <xf numFmtId="0" fontId="2" fillId="0" borderId="0"/>
    <xf numFmtId="0" fontId="2" fillId="0" borderId="0"/>
    <xf numFmtId="164" fontId="2" fillId="0" borderId="0" applyBorder="0" applyProtection="0"/>
    <xf numFmtId="166" fontId="13" fillId="0" borderId="0"/>
    <xf numFmtId="0" fontId="2" fillId="0" borderId="0"/>
  </cellStyleXfs>
  <cellXfs count="188">
    <xf numFmtId="0" fontId="0" fillId="0" borderId="0" xfId="0"/>
    <xf numFmtId="0" fontId="3" fillId="0" borderId="0" xfId="0" applyFont="1"/>
    <xf numFmtId="0" fontId="4" fillId="0" borderId="0" xfId="0" applyFont="1" applyAlignment="1">
      <alignment vertical="center"/>
    </xf>
    <xf numFmtId="43" fontId="4" fillId="0" borderId="0" xfId="1" applyFont="1" applyFill="1" applyAlignment="1">
      <alignment horizontal="righ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Alignment="1">
      <alignment vertical="center"/>
    </xf>
    <xf numFmtId="0" fontId="7"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9" fillId="0" borderId="0" xfId="2" applyFont="1" applyAlignment="1">
      <alignment horizontal="center" vertical="center"/>
    </xf>
    <xf numFmtId="0" fontId="1" fillId="0" borderId="0" xfId="0" applyFont="1" applyAlignment="1">
      <alignment horizontal="center" vertical="center"/>
    </xf>
    <xf numFmtId="0" fontId="10" fillId="2" borderId="0" xfId="0" applyFont="1" applyFill="1" applyAlignment="1">
      <alignment horizontal="center" vertical="center"/>
    </xf>
    <xf numFmtId="0" fontId="10" fillId="3" borderId="0" xfId="0" applyFont="1" applyFill="1" applyAlignment="1">
      <alignment horizontal="center" vertical="center"/>
    </xf>
    <xf numFmtId="0" fontId="12" fillId="0" borderId="0" xfId="2" applyFont="1" applyAlignment="1">
      <alignment horizontal="center" vertical="center"/>
    </xf>
    <xf numFmtId="4" fontId="12" fillId="0" borderId="4" xfId="0" applyNumberFormat="1" applyFont="1" applyBorder="1" applyAlignment="1">
      <alignment horizontal="center" vertical="center" wrapText="1"/>
    </xf>
    <xf numFmtId="4" fontId="11" fillId="0" borderId="4" xfId="2" applyNumberFormat="1" applyFont="1" applyBorder="1" applyAlignment="1">
      <alignment horizontal="left" vertical="center" wrapText="1"/>
    </xf>
    <xf numFmtId="164" fontId="12" fillId="0" borderId="4" xfId="4" applyFont="1" applyBorder="1" applyAlignment="1">
      <alignment horizontal="center" vertical="center"/>
    </xf>
    <xf numFmtId="164" fontId="2" fillId="0" borderId="7" xfId="4" applyBorder="1"/>
    <xf numFmtId="0" fontId="12" fillId="0" borderId="0" xfId="2" applyFont="1" applyAlignment="1">
      <alignment horizontal="left" vertical="center"/>
    </xf>
    <xf numFmtId="0" fontId="12" fillId="0" borderId="0" xfId="2" applyFont="1"/>
    <xf numFmtId="0" fontId="3" fillId="0" borderId="0" xfId="0" applyFont="1" applyAlignment="1">
      <alignment horizontal="center"/>
    </xf>
    <xf numFmtId="165" fontId="3" fillId="0" borderId="0" xfId="0" applyNumberFormat="1" applyFont="1"/>
    <xf numFmtId="4" fontId="12" fillId="0" borderId="7" xfId="2" applyNumberFormat="1" applyFont="1" applyBorder="1" applyAlignment="1">
      <alignment horizontal="left" vertical="center" wrapText="1"/>
    </xf>
    <xf numFmtId="166" fontId="12" fillId="0" borderId="7" xfId="5" applyFont="1" applyBorder="1" applyAlignment="1">
      <alignment horizontal="center" vertical="center"/>
    </xf>
    <xf numFmtId="164" fontId="12" fillId="0" borderId="7" xfId="4" applyFont="1" applyBorder="1" applyAlignment="1">
      <alignment horizontal="center" vertical="center"/>
    </xf>
    <xf numFmtId="4" fontId="11" fillId="0" borderId="7" xfId="2" applyNumberFormat="1" applyFont="1" applyBorder="1" applyAlignment="1">
      <alignment horizontal="left" vertical="center" wrapText="1"/>
    </xf>
    <xf numFmtId="4" fontId="12" fillId="0" borderId="4" xfId="2" applyNumberFormat="1" applyFont="1" applyBorder="1" applyAlignment="1">
      <alignment horizontal="left" vertical="center" wrapText="1"/>
    </xf>
    <xf numFmtId="2" fontId="12" fillId="0" borderId="4" xfId="2" applyNumberFormat="1" applyFont="1" applyBorder="1" applyAlignment="1">
      <alignment horizontal="center" vertical="center" wrapText="1"/>
    </xf>
    <xf numFmtId="164" fontId="12" fillId="0" borderId="11" xfId="4" applyFont="1" applyBorder="1" applyAlignment="1">
      <alignment horizontal="center" vertical="center"/>
    </xf>
    <xf numFmtId="0" fontId="12" fillId="0" borderId="0" xfId="2" applyFont="1" applyAlignment="1">
      <alignment horizontal="center" vertical="center" wrapText="1"/>
    </xf>
    <xf numFmtId="164" fontId="12" fillId="0" borderId="0" xfId="4" applyFont="1" applyBorder="1" applyAlignment="1">
      <alignment horizontal="center" vertical="center"/>
    </xf>
    <xf numFmtId="2" fontId="12" fillId="0" borderId="4" xfId="2" applyNumberFormat="1" applyFont="1" applyBorder="1" applyAlignment="1">
      <alignment horizontal="center" vertical="center"/>
    </xf>
    <xf numFmtId="4" fontId="12" fillId="0" borderId="4" xfId="2" applyNumberFormat="1" applyFont="1" applyBorder="1" applyAlignment="1">
      <alignment horizontal="center" vertical="center" wrapText="1"/>
    </xf>
    <xf numFmtId="2" fontId="12" fillId="0" borderId="0" xfId="2" applyNumberFormat="1" applyFont="1" applyAlignment="1">
      <alignment horizontal="center" vertical="center"/>
    </xf>
    <xf numFmtId="167" fontId="12" fillId="6" borderId="12" xfId="2" applyNumberFormat="1" applyFont="1" applyFill="1" applyBorder="1" applyAlignment="1">
      <alignment horizontal="center" vertical="center" wrapText="1"/>
    </xf>
    <xf numFmtId="2" fontId="12" fillId="0" borderId="14" xfId="2" applyNumberFormat="1" applyFont="1" applyBorder="1" applyAlignment="1">
      <alignment horizontal="center" vertical="center"/>
    </xf>
    <xf numFmtId="4" fontId="12" fillId="0" borderId="13" xfId="2" applyNumberFormat="1" applyFont="1" applyBorder="1" applyAlignment="1">
      <alignment horizontal="center" vertical="center" wrapText="1"/>
    </xf>
    <xf numFmtId="164" fontId="11" fillId="5" borderId="4" xfId="4" applyFont="1" applyFill="1" applyBorder="1" applyAlignment="1">
      <alignment horizontal="center" vertical="center"/>
    </xf>
    <xf numFmtId="164" fontId="12" fillId="0" borderId="16" xfId="4" applyFont="1" applyBorder="1" applyAlignment="1">
      <alignment horizontal="center" vertical="center"/>
    </xf>
    <xf numFmtId="4" fontId="11" fillId="10" borderId="4" xfId="2" applyNumberFormat="1" applyFont="1" applyFill="1" applyBorder="1" applyAlignment="1">
      <alignment horizontal="center" vertical="center" wrapText="1"/>
    </xf>
    <xf numFmtId="4" fontId="12" fillId="0" borderId="12" xfId="2" applyNumberFormat="1" applyFont="1" applyBorder="1" applyAlignment="1">
      <alignment horizontal="center" vertical="center" wrapText="1"/>
    </xf>
    <xf numFmtId="4" fontId="11" fillId="0" borderId="11" xfId="2" applyNumberFormat="1" applyFont="1" applyBorder="1" applyAlignment="1">
      <alignment horizontal="left" vertical="center" wrapText="1"/>
    </xf>
    <xf numFmtId="164" fontId="12" fillId="0" borderId="13" xfId="4" applyFont="1" applyBorder="1" applyAlignment="1">
      <alignment horizontal="center" vertical="center"/>
    </xf>
    <xf numFmtId="4" fontId="12" fillId="0" borderId="17" xfId="2" applyNumberFormat="1" applyFont="1" applyBorder="1" applyAlignment="1">
      <alignment horizontal="left" vertical="center" wrapText="1"/>
    </xf>
    <xf numFmtId="4" fontId="12" fillId="0" borderId="16" xfId="2" applyNumberFormat="1" applyFont="1" applyBorder="1" applyAlignment="1">
      <alignment horizontal="center" vertical="center" wrapText="1"/>
    </xf>
    <xf numFmtId="164" fontId="11" fillId="0" borderId="4" xfId="4" applyFont="1" applyBorder="1" applyAlignment="1">
      <alignment horizontal="center" vertical="center"/>
    </xf>
    <xf numFmtId="0" fontId="12" fillId="3" borderId="0" xfId="2" applyFont="1" applyFill="1" applyAlignment="1">
      <alignment horizontal="center" vertical="center"/>
    </xf>
    <xf numFmtId="0" fontId="12" fillId="3" borderId="0" xfId="2" applyFont="1" applyFill="1" applyAlignment="1">
      <alignment horizontal="left" vertical="center"/>
    </xf>
    <xf numFmtId="2" fontId="12" fillId="3" borderId="0" xfId="2" applyNumberFormat="1" applyFont="1" applyFill="1" applyAlignment="1">
      <alignment horizontal="center" vertical="center"/>
    </xf>
    <xf numFmtId="0" fontId="12" fillId="0" borderId="0" xfId="0" applyFont="1"/>
    <xf numFmtId="0" fontId="12" fillId="0" borderId="0" xfId="0" applyFont="1" applyAlignment="1">
      <alignment horizontal="center" vertical="center"/>
    </xf>
    <xf numFmtId="2" fontId="12" fillId="0" borderId="0" xfId="0" applyNumberFormat="1" applyFont="1" applyAlignment="1">
      <alignment horizontal="center" vertical="center"/>
    </xf>
    <xf numFmtId="0" fontId="12" fillId="0" borderId="0" xfId="0" applyFont="1" applyAlignment="1">
      <alignment horizontal="left" vertical="center"/>
    </xf>
    <xf numFmtId="166" fontId="12" fillId="0" borderId="18" xfId="5" applyFont="1" applyBorder="1" applyAlignment="1">
      <alignment horizontal="center" vertical="center"/>
    </xf>
    <xf numFmtId="4" fontId="11" fillId="0" borderId="0" xfId="0" applyNumberFormat="1" applyFont="1" applyAlignment="1">
      <alignment horizontal="left" vertical="center" wrapText="1"/>
    </xf>
    <xf numFmtId="167" fontId="12" fillId="6" borderId="15" xfId="0" applyNumberFormat="1" applyFont="1" applyFill="1" applyBorder="1" applyAlignment="1">
      <alignment horizontal="center" vertical="center" wrapText="1"/>
    </xf>
    <xf numFmtId="164" fontId="11" fillId="4" borderId="7" xfId="4" applyFont="1" applyFill="1" applyBorder="1" applyAlignment="1">
      <alignment horizontal="center" vertical="center"/>
    </xf>
    <xf numFmtId="2" fontId="12" fillId="0" borderId="14" xfId="0" applyNumberFormat="1" applyFont="1" applyBorder="1" applyAlignment="1">
      <alignment horizontal="center" vertical="center"/>
    </xf>
    <xf numFmtId="166" fontId="12" fillId="0" borderId="14" xfId="5" applyFont="1" applyBorder="1" applyAlignment="1">
      <alignment horizontal="center" vertical="center"/>
    </xf>
    <xf numFmtId="167" fontId="12" fillId="6" borderId="12" xfId="0" applyNumberFormat="1" applyFont="1" applyFill="1" applyBorder="1" applyAlignment="1">
      <alignment horizontal="center" vertical="center" wrapText="1"/>
    </xf>
    <xf numFmtId="164" fontId="11" fillId="9" borderId="4" xfId="4" applyFont="1" applyFill="1" applyBorder="1" applyAlignment="1">
      <alignment horizontal="center" vertical="center"/>
    </xf>
    <xf numFmtId="166" fontId="12" fillId="0" borderId="17" xfId="5" applyFont="1" applyBorder="1" applyAlignment="1">
      <alignment horizontal="center" vertical="center"/>
    </xf>
    <xf numFmtId="4" fontId="11" fillId="0" borderId="16" xfId="0" applyNumberFormat="1" applyFont="1" applyBorder="1" applyAlignment="1">
      <alignment horizontal="left" vertical="center" wrapText="1"/>
    </xf>
    <xf numFmtId="4" fontId="11" fillId="0" borderId="4" xfId="0" applyNumberFormat="1" applyFont="1" applyBorder="1" applyAlignment="1">
      <alignment horizontal="left" vertical="center" wrapText="1"/>
    </xf>
    <xf numFmtId="4" fontId="12" fillId="6" borderId="4" xfId="0" applyNumberFormat="1" applyFont="1" applyFill="1" applyBorder="1" applyAlignment="1">
      <alignment horizontal="center" vertical="center" wrapText="1"/>
    </xf>
    <xf numFmtId="0" fontId="11" fillId="0" borderId="4" xfId="0" applyFont="1" applyBorder="1" applyAlignment="1">
      <alignment horizontal="left" vertical="center" wrapText="1"/>
    </xf>
    <xf numFmtId="167" fontId="11" fillId="6" borderId="12" xfId="0" applyNumberFormat="1" applyFont="1" applyFill="1" applyBorder="1" applyAlignment="1">
      <alignment horizontal="center" vertical="center" wrapText="1"/>
    </xf>
    <xf numFmtId="4" fontId="11" fillId="0" borderId="7" xfId="0" applyNumberFormat="1" applyFont="1" applyBorder="1" applyAlignment="1">
      <alignment horizontal="left" vertical="center" wrapText="1"/>
    </xf>
    <xf numFmtId="4" fontId="12" fillId="6" borderId="13" xfId="0" applyNumberFormat="1" applyFont="1" applyFill="1" applyBorder="1" applyAlignment="1">
      <alignment horizontal="center" vertical="center" wrapText="1"/>
    </xf>
    <xf numFmtId="4" fontId="11" fillId="0" borderId="11" xfId="0" applyNumberFormat="1" applyFont="1" applyBorder="1" applyAlignment="1">
      <alignment horizontal="left" vertical="center" wrapText="1"/>
    </xf>
    <xf numFmtId="2" fontId="12" fillId="0" borderId="4" xfId="0" applyNumberFormat="1" applyFont="1" applyBorder="1" applyAlignment="1">
      <alignment horizontal="center" vertical="center"/>
    </xf>
    <xf numFmtId="167" fontId="12" fillId="6" borderId="4" xfId="0" applyNumberFormat="1" applyFont="1" applyFill="1" applyBorder="1" applyAlignment="1">
      <alignment horizontal="center" vertical="center" wrapText="1"/>
    </xf>
    <xf numFmtId="4" fontId="12" fillId="0" borderId="4" xfId="0" applyNumberFormat="1" applyFont="1" applyBorder="1" applyAlignment="1">
      <alignment horizontal="left" vertical="center" wrapText="1"/>
    </xf>
    <xf numFmtId="167" fontId="11" fillId="6" borderId="4" xfId="0" applyNumberFormat="1" applyFont="1" applyFill="1" applyBorder="1" applyAlignment="1">
      <alignment horizontal="center" vertical="center" wrapText="1"/>
    </xf>
    <xf numFmtId="4" fontId="11" fillId="8" borderId="16" xfId="0" applyNumberFormat="1" applyFont="1" applyFill="1" applyBorder="1" applyAlignment="1">
      <alignment horizontal="center" vertical="center" wrapText="1"/>
    </xf>
    <xf numFmtId="4" fontId="12" fillId="0" borderId="7" xfId="0" applyNumberFormat="1" applyFont="1" applyBorder="1" applyAlignment="1">
      <alignment horizontal="left" vertical="center" wrapText="1"/>
    </xf>
    <xf numFmtId="4" fontId="12" fillId="6" borderId="12" xfId="0" applyNumberFormat="1" applyFont="1" applyFill="1" applyBorder="1" applyAlignment="1">
      <alignment horizontal="center" vertical="center" wrapText="1"/>
    </xf>
    <xf numFmtId="4" fontId="12" fillId="0" borderId="4" xfId="0" applyNumberFormat="1" applyFont="1" applyBorder="1" applyAlignment="1">
      <alignment horizontal="left" vertical="top" wrapText="1"/>
    </xf>
    <xf numFmtId="4" fontId="12" fillId="0" borderId="13" xfId="0" applyNumberFormat="1" applyFont="1" applyBorder="1" applyAlignment="1">
      <alignment horizontal="left" vertical="center" wrapText="1"/>
    </xf>
    <xf numFmtId="4" fontId="12" fillId="0" borderId="4" xfId="0" applyNumberFormat="1" applyFont="1" applyBorder="1" applyAlignment="1">
      <alignment vertical="center" wrapText="1"/>
    </xf>
    <xf numFmtId="4" fontId="11" fillId="6" borderId="12" xfId="0" applyNumberFormat="1" applyFont="1" applyFill="1" applyBorder="1" applyAlignment="1">
      <alignment horizontal="center" vertical="center" wrapText="1"/>
    </xf>
    <xf numFmtId="4" fontId="12" fillId="0" borderId="5" xfId="0" applyNumberFormat="1" applyFont="1" applyBorder="1" applyAlignment="1">
      <alignment horizontal="left" vertical="center" wrapText="1"/>
    </xf>
    <xf numFmtId="4" fontId="11" fillId="6" borderId="4" xfId="0" applyNumberFormat="1" applyFont="1" applyFill="1" applyBorder="1" applyAlignment="1">
      <alignment horizontal="center" vertical="center" wrapText="1"/>
    </xf>
    <xf numFmtId="4" fontId="12" fillId="6" borderId="16" xfId="0" applyNumberFormat="1" applyFont="1" applyFill="1" applyBorder="1" applyAlignment="1">
      <alignment horizontal="center" vertical="center" wrapText="1"/>
    </xf>
    <xf numFmtId="4" fontId="11" fillId="6" borderId="15" xfId="0" applyNumberFormat="1" applyFont="1" applyFill="1" applyBorder="1" applyAlignment="1">
      <alignment horizontal="center" vertical="center" wrapText="1"/>
    </xf>
    <xf numFmtId="4" fontId="11" fillId="0" borderId="13" xfId="0" applyNumberFormat="1" applyFont="1" applyBorder="1" applyAlignment="1">
      <alignment horizontal="left" vertical="center" wrapText="1"/>
    </xf>
    <xf numFmtId="4" fontId="11" fillId="0" borderId="12" xfId="0" applyNumberFormat="1" applyFont="1" applyBorder="1" applyAlignment="1">
      <alignment horizontal="center" vertical="center" wrapText="1"/>
    </xf>
    <xf numFmtId="167" fontId="12" fillId="0" borderId="12" xfId="0" applyNumberFormat="1" applyFont="1" applyBorder="1" applyAlignment="1">
      <alignment horizontal="center" vertical="center" wrapText="1"/>
    </xf>
    <xf numFmtId="167" fontId="11" fillId="13" borderId="12" xfId="0" applyNumberFormat="1"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12"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 fontId="6" fillId="13" borderId="4" xfId="0" applyNumberFormat="1" applyFont="1" applyFill="1" applyBorder="1" applyAlignment="1">
      <alignment horizontal="left" vertical="center" wrapText="1"/>
    </xf>
    <xf numFmtId="2" fontId="11" fillId="0" borderId="0" xfId="0" applyNumberFormat="1" applyFont="1" applyAlignment="1">
      <alignment horizontal="center" vertical="center" wrapText="1"/>
    </xf>
    <xf numFmtId="2" fontId="11" fillId="0" borderId="0" xfId="3" applyNumberFormat="1" applyFont="1" applyAlignment="1">
      <alignment horizontal="center" vertical="center" wrapText="1"/>
    </xf>
    <xf numFmtId="0" fontId="11" fillId="0" borderId="0" xfId="3"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164" fontId="2" fillId="0" borderId="0" xfId="4" applyBorder="1"/>
    <xf numFmtId="4" fontId="11" fillId="0" borderId="0" xfId="2" applyNumberFormat="1" applyFont="1" applyAlignment="1">
      <alignment horizontal="left" vertical="center" wrapText="1"/>
    </xf>
    <xf numFmtId="167" fontId="12" fillId="6" borderId="15" xfId="2" applyNumberFormat="1" applyFont="1" applyFill="1" applyBorder="1" applyAlignment="1">
      <alignment horizontal="center" vertical="center" wrapText="1"/>
    </xf>
    <xf numFmtId="164" fontId="17" fillId="9" borderId="16" xfId="4" applyFont="1" applyFill="1" applyBorder="1"/>
    <xf numFmtId="164" fontId="2" fillId="0" borderId="4" xfId="4" applyBorder="1"/>
    <xf numFmtId="2" fontId="12" fillId="0" borderId="14" xfId="2" applyNumberFormat="1" applyFont="1" applyBorder="1" applyAlignment="1">
      <alignment horizontal="center" vertical="center" wrapText="1"/>
    </xf>
    <xf numFmtId="4" fontId="12" fillId="0" borderId="11" xfId="2" applyNumberFormat="1" applyFont="1" applyBorder="1" applyAlignment="1">
      <alignment horizontal="left" vertical="center" wrapText="1"/>
    </xf>
    <xf numFmtId="167" fontId="11" fillId="0" borderId="15" xfId="2" applyNumberFormat="1" applyFont="1" applyBorder="1" applyAlignment="1">
      <alignment horizontal="center" vertical="center" wrapText="1"/>
    </xf>
    <xf numFmtId="4" fontId="11" fillId="15" borderId="4" xfId="2" applyNumberFormat="1" applyFont="1" applyFill="1" applyBorder="1" applyAlignment="1">
      <alignment horizontal="center" vertical="center" wrapText="1"/>
    </xf>
    <xf numFmtId="164" fontId="2" fillId="0" borderId="0" xfId="4"/>
    <xf numFmtId="4" fontId="16" fillId="16" borderId="4" xfId="2" applyNumberFormat="1" applyFont="1" applyFill="1" applyBorder="1" applyAlignment="1">
      <alignment horizontal="left" vertical="center" wrapText="1"/>
    </xf>
    <xf numFmtId="4" fontId="11" fillId="16" borderId="4" xfId="2" applyNumberFormat="1" applyFont="1" applyFill="1" applyBorder="1" applyAlignment="1">
      <alignment horizontal="center" vertical="center" wrapText="1"/>
    </xf>
    <xf numFmtId="168" fontId="12" fillId="0" borderId="4" xfId="4" applyNumberFormat="1" applyFont="1" applyBorder="1" applyAlignment="1">
      <alignment horizontal="center" vertical="center"/>
    </xf>
    <xf numFmtId="164" fontId="11" fillId="7" borderId="4" xfId="4" applyFont="1" applyFill="1" applyBorder="1" applyAlignment="1">
      <alignment horizontal="center" vertical="center"/>
    </xf>
    <xf numFmtId="4" fontId="12" fillId="18" borderId="5" xfId="0" applyNumberFormat="1" applyFont="1" applyFill="1" applyBorder="1" applyAlignment="1">
      <alignment vertical="top" wrapText="1"/>
    </xf>
    <xf numFmtId="4" fontId="12" fillId="18" borderId="6" xfId="0" applyNumberFormat="1" applyFont="1" applyFill="1" applyBorder="1" applyAlignment="1">
      <alignment vertical="top" wrapText="1"/>
    </xf>
    <xf numFmtId="0" fontId="11" fillId="0" borderId="1" xfId="3" applyFont="1" applyBorder="1" applyAlignment="1">
      <alignment horizontal="center" vertical="center" wrapText="1"/>
    </xf>
    <xf numFmtId="0" fontId="11" fillId="0" borderId="2" xfId="3" applyFont="1" applyBorder="1" applyAlignment="1">
      <alignment horizontal="center" vertical="center" wrapText="1"/>
    </xf>
    <xf numFmtId="2" fontId="11" fillId="0" borderId="3" xfId="2" applyNumberFormat="1" applyFont="1" applyBorder="1" applyAlignment="1">
      <alignment horizontal="center" vertical="center" wrapText="1"/>
    </xf>
    <xf numFmtId="4" fontId="11" fillId="4" borderId="5" xfId="2" applyNumberFormat="1" applyFont="1" applyFill="1" applyBorder="1" applyAlignment="1">
      <alignment horizontal="right" vertical="center" wrapText="1"/>
    </xf>
    <xf numFmtId="4" fontId="11" fillId="4" borderId="6" xfId="2" applyNumberFormat="1" applyFont="1" applyFill="1" applyBorder="1" applyAlignment="1">
      <alignment horizontal="right" vertical="center" wrapText="1"/>
    </xf>
    <xf numFmtId="4" fontId="11" fillId="17" borderId="5" xfId="0" applyNumberFormat="1" applyFont="1" applyFill="1" applyBorder="1" applyAlignment="1">
      <alignment horizontal="left" vertical="center"/>
    </xf>
    <xf numFmtId="4" fontId="11" fillId="17" borderId="6" xfId="0" applyNumberFormat="1" applyFont="1" applyFill="1" applyBorder="1" applyAlignment="1">
      <alignment horizontal="left" vertical="center"/>
    </xf>
    <xf numFmtId="2" fontId="11" fillId="0" borderId="8" xfId="2" applyNumberFormat="1" applyFont="1" applyBorder="1" applyAlignment="1">
      <alignment horizontal="center" vertical="center" wrapText="1"/>
    </xf>
    <xf numFmtId="0" fontId="11" fillId="0" borderId="9" xfId="3" applyFont="1" applyBorder="1" applyAlignment="1">
      <alignment horizontal="center" vertical="center" wrapText="1"/>
    </xf>
    <xf numFmtId="4" fontId="11" fillId="0" borderId="4" xfId="2" applyNumberFormat="1" applyFont="1" applyBorder="1" applyAlignment="1">
      <alignment horizontal="right" vertical="center" wrapText="1"/>
    </xf>
    <xf numFmtId="4" fontId="11" fillId="4" borderId="10" xfId="2" applyNumberFormat="1" applyFont="1" applyFill="1" applyBorder="1" applyAlignment="1">
      <alignment horizontal="right" vertical="center" wrapText="1"/>
    </xf>
    <xf numFmtId="4" fontId="16" fillId="11" borderId="4" xfId="2" applyNumberFormat="1" applyFont="1" applyFill="1" applyBorder="1" applyAlignment="1">
      <alignment horizontal="center" vertical="center" wrapText="1"/>
    </xf>
    <xf numFmtId="4" fontId="11" fillId="11" borderId="4" xfId="2" applyNumberFormat="1" applyFont="1" applyFill="1" applyBorder="1" applyAlignment="1">
      <alignment horizontal="center" vertical="center" wrapText="1"/>
    </xf>
    <xf numFmtId="0" fontId="5" fillId="0" borderId="0" xfId="2" applyFont="1" applyAlignment="1">
      <alignment horizontal="center" vertical="center"/>
    </xf>
    <xf numFmtId="0" fontId="7" fillId="0" borderId="0" xfId="0" applyFont="1" applyAlignment="1">
      <alignment horizontal="center" vertical="center" wrapText="1"/>
    </xf>
    <xf numFmtId="0" fontId="9" fillId="0" borderId="0" xfId="2" applyFont="1" applyAlignment="1">
      <alignment horizontal="center" vertical="center"/>
    </xf>
    <xf numFmtId="0" fontId="10" fillId="2" borderId="0" xfId="0" applyFont="1" applyFill="1" applyAlignment="1">
      <alignment horizontal="center" vertical="center"/>
    </xf>
    <xf numFmtId="0" fontId="11" fillId="0" borderId="8" xfId="3" applyFont="1" applyBorder="1" applyAlignment="1">
      <alignment horizontal="center" vertical="center" wrapText="1"/>
    </xf>
    <xf numFmtId="2" fontId="11" fillId="0" borderId="8" xfId="3" applyNumberFormat="1" applyFont="1" applyBorder="1" applyAlignment="1">
      <alignment horizontal="center" vertical="center" wrapText="1"/>
    </xf>
    <xf numFmtId="4" fontId="11" fillId="18" borderId="5" xfId="0" applyNumberFormat="1" applyFont="1" applyFill="1" applyBorder="1" applyAlignment="1">
      <alignment horizontal="left" vertical="center"/>
    </xf>
    <xf numFmtId="4" fontId="11" fillId="18" borderId="6" xfId="0" applyNumberFormat="1" applyFont="1" applyFill="1" applyBorder="1" applyAlignment="1">
      <alignment horizontal="left" vertical="center"/>
    </xf>
    <xf numFmtId="4" fontId="11" fillId="18" borderId="10" xfId="0" applyNumberFormat="1" applyFont="1" applyFill="1" applyBorder="1" applyAlignment="1">
      <alignment horizontal="left" vertical="center"/>
    </xf>
    <xf numFmtId="4" fontId="12" fillId="18" borderId="5" xfId="0" applyNumberFormat="1" applyFont="1" applyFill="1" applyBorder="1" applyAlignment="1">
      <alignment horizontal="left" vertical="top" wrapText="1"/>
    </xf>
    <xf numFmtId="4" fontId="12" fillId="18" borderId="6" xfId="0" applyNumberFormat="1" applyFont="1" applyFill="1" applyBorder="1" applyAlignment="1">
      <alignment horizontal="left" vertical="top" wrapText="1"/>
    </xf>
    <xf numFmtId="4" fontId="12" fillId="18" borderId="10" xfId="0" applyNumberFormat="1" applyFont="1" applyFill="1" applyBorder="1" applyAlignment="1">
      <alignment horizontal="left" vertical="top" wrapText="1"/>
    </xf>
    <xf numFmtId="4" fontId="11" fillId="12" borderId="21" xfId="0" applyNumberFormat="1" applyFont="1" applyFill="1" applyBorder="1" applyAlignment="1">
      <alignment horizontal="center" vertical="center" wrapText="1"/>
    </xf>
    <xf numFmtId="4" fontId="11" fillId="12" borderId="20" xfId="0" applyNumberFormat="1" applyFont="1" applyFill="1" applyBorder="1" applyAlignment="1">
      <alignment horizontal="center" vertical="center" wrapText="1"/>
    </xf>
    <xf numFmtId="4" fontId="11" fillId="12" borderId="19" xfId="0" applyNumberFormat="1" applyFont="1" applyFill="1" applyBorder="1" applyAlignment="1">
      <alignment horizontal="center" vertical="center" wrapText="1"/>
    </xf>
    <xf numFmtId="2" fontId="11" fillId="0" borderId="3" xfId="0" applyNumberFormat="1" applyFont="1" applyBorder="1" applyAlignment="1">
      <alignment horizontal="center" vertical="center" wrapText="1"/>
    </xf>
    <xf numFmtId="4" fontId="11" fillId="9" borderId="24" xfId="0" applyNumberFormat="1" applyFont="1" applyFill="1" applyBorder="1" applyAlignment="1">
      <alignment horizontal="left" vertical="top" wrapText="1"/>
    </xf>
    <xf numFmtId="4" fontId="11" fillId="9" borderId="23" xfId="0" applyNumberFormat="1" applyFont="1" applyFill="1" applyBorder="1" applyAlignment="1">
      <alignment horizontal="left" vertical="top" wrapText="1"/>
    </xf>
    <xf numFmtId="4" fontId="11" fillId="9" borderId="22" xfId="0" applyNumberFormat="1" applyFont="1" applyFill="1" applyBorder="1" applyAlignment="1">
      <alignment horizontal="left" vertical="top" wrapText="1"/>
    </xf>
    <xf numFmtId="167" fontId="11" fillId="8" borderId="21" xfId="0" applyNumberFormat="1" applyFont="1" applyFill="1" applyBorder="1" applyAlignment="1">
      <alignment horizontal="right" vertical="center" wrapText="1"/>
    </xf>
    <xf numFmtId="167" fontId="11" fillId="8" borderId="20" xfId="0" applyNumberFormat="1" applyFont="1" applyFill="1" applyBorder="1" applyAlignment="1">
      <alignment horizontal="right" vertical="center" wrapText="1"/>
    </xf>
    <xf numFmtId="167" fontId="11" fillId="8" borderId="19" xfId="0" applyNumberFormat="1" applyFont="1" applyFill="1" applyBorder="1" applyAlignment="1">
      <alignment horizontal="right" vertical="center" wrapText="1"/>
    </xf>
    <xf numFmtId="4" fontId="11" fillId="4" borderId="5" xfId="0" applyNumberFormat="1" applyFont="1" applyFill="1" applyBorder="1" applyAlignment="1">
      <alignment horizontal="right" vertical="center" wrapText="1"/>
    </xf>
    <xf numFmtId="4" fontId="11" fillId="4" borderId="6" xfId="0" applyNumberFormat="1" applyFont="1" applyFill="1" applyBorder="1" applyAlignment="1">
      <alignment horizontal="right" vertical="center" wrapText="1"/>
    </xf>
    <xf numFmtId="4" fontId="11" fillId="4" borderId="10" xfId="0" applyNumberFormat="1" applyFont="1" applyFill="1" applyBorder="1" applyAlignment="1">
      <alignment horizontal="right" vertical="center" wrapText="1"/>
    </xf>
    <xf numFmtId="4" fontId="6" fillId="12" borderId="21" xfId="0" applyNumberFormat="1" applyFont="1" applyFill="1" applyBorder="1" applyAlignment="1">
      <alignment horizontal="left" vertical="center" wrapText="1"/>
    </xf>
    <xf numFmtId="4" fontId="6" fillId="12" borderId="20" xfId="0" applyNumberFormat="1" applyFont="1" applyFill="1" applyBorder="1" applyAlignment="1">
      <alignment horizontal="left" vertical="center" wrapText="1"/>
    </xf>
    <xf numFmtId="4" fontId="6" fillId="12" borderId="19" xfId="0" applyNumberFormat="1" applyFont="1" applyFill="1" applyBorder="1" applyAlignment="1">
      <alignment horizontal="left" vertical="center" wrapText="1"/>
    </xf>
    <xf numFmtId="4" fontId="11" fillId="12" borderId="4" xfId="0" applyNumberFormat="1" applyFont="1" applyFill="1" applyBorder="1" applyAlignment="1">
      <alignment horizontal="center" vertical="center" wrapText="1"/>
    </xf>
    <xf numFmtId="0" fontId="11" fillId="7" borderId="21" xfId="0" applyFont="1" applyFill="1" applyBorder="1" applyAlignment="1">
      <alignment horizontal="right" vertical="center"/>
    </xf>
    <xf numFmtId="0" fontId="11" fillId="7" borderId="20" xfId="0" applyFont="1" applyFill="1" applyBorder="1" applyAlignment="1">
      <alignment horizontal="right" vertical="center"/>
    </xf>
    <xf numFmtId="0" fontId="11" fillId="7" borderId="19" xfId="0" applyFont="1" applyFill="1" applyBorder="1" applyAlignment="1">
      <alignment horizontal="right" vertical="center"/>
    </xf>
    <xf numFmtId="2" fontId="11" fillId="0" borderId="8" xfId="0" applyNumberFormat="1" applyFont="1" applyBorder="1" applyAlignment="1">
      <alignment horizontal="center" vertical="center" wrapText="1"/>
    </xf>
    <xf numFmtId="4" fontId="11" fillId="9" borderId="15" xfId="2" applyNumberFormat="1" applyFont="1" applyFill="1" applyBorder="1" applyAlignment="1">
      <alignment horizontal="right" vertical="center" wrapText="1"/>
    </xf>
    <xf numFmtId="4" fontId="11" fillId="9" borderId="0" xfId="2" applyNumberFormat="1" applyFont="1" applyFill="1" applyAlignment="1">
      <alignment horizontal="right" vertical="center" wrapText="1"/>
    </xf>
    <xf numFmtId="4" fontId="11" fillId="9" borderId="25" xfId="2" applyNumberFormat="1" applyFont="1" applyFill="1" applyBorder="1" applyAlignment="1">
      <alignment horizontal="right" vertical="center" wrapText="1"/>
    </xf>
    <xf numFmtId="4" fontId="6" fillId="14" borderId="28" xfId="2" applyNumberFormat="1" applyFont="1" applyFill="1" applyBorder="1" applyAlignment="1">
      <alignment horizontal="left" vertical="center" wrapText="1"/>
    </xf>
    <xf numFmtId="4" fontId="6" fillId="14" borderId="27" xfId="2" applyNumberFormat="1" applyFont="1" applyFill="1" applyBorder="1" applyAlignment="1">
      <alignment horizontal="left" vertical="center" wrapText="1"/>
    </xf>
    <xf numFmtId="4" fontId="6" fillId="14" borderId="26" xfId="2" applyNumberFormat="1" applyFont="1" applyFill="1" applyBorder="1" applyAlignment="1">
      <alignment horizontal="left" vertical="center" wrapText="1"/>
    </xf>
    <xf numFmtId="4" fontId="11" fillId="0" borderId="15" xfId="2" applyNumberFormat="1" applyFont="1" applyBorder="1" applyAlignment="1">
      <alignment horizontal="center" vertical="center" wrapText="1"/>
    </xf>
    <xf numFmtId="4" fontId="11" fillId="0" borderId="0" xfId="2" applyNumberFormat="1" applyFont="1" applyAlignment="1">
      <alignment horizontal="center" vertical="center" wrapText="1"/>
    </xf>
    <xf numFmtId="4" fontId="11" fillId="0" borderId="25" xfId="2" applyNumberFormat="1" applyFont="1" applyBorder="1" applyAlignment="1">
      <alignment horizontal="center" vertical="center" wrapText="1"/>
    </xf>
    <xf numFmtId="4" fontId="11" fillId="14" borderId="21" xfId="2" applyNumberFormat="1" applyFont="1" applyFill="1" applyBorder="1" applyAlignment="1">
      <alignment horizontal="left" vertical="center" wrapText="1"/>
    </xf>
    <xf numFmtId="4" fontId="11" fillId="14" borderId="20" xfId="2" applyNumberFormat="1" applyFont="1" applyFill="1" applyBorder="1" applyAlignment="1">
      <alignment horizontal="left" vertical="center" wrapText="1"/>
    </xf>
    <xf numFmtId="4" fontId="11" fillId="14" borderId="19" xfId="2" applyNumberFormat="1" applyFont="1" applyFill="1" applyBorder="1" applyAlignment="1">
      <alignment horizontal="left" vertical="center" wrapText="1"/>
    </xf>
    <xf numFmtId="0" fontId="11" fillId="0" borderId="32" xfId="3" applyFont="1" applyBorder="1" applyAlignment="1">
      <alignment horizontal="center" vertical="center" wrapText="1"/>
    </xf>
    <xf numFmtId="0" fontId="11" fillId="0" borderId="30" xfId="3" applyFont="1" applyBorder="1" applyAlignment="1">
      <alignment horizontal="center" vertical="center" wrapText="1"/>
    </xf>
    <xf numFmtId="0" fontId="11" fillId="0" borderId="31" xfId="3" applyFont="1" applyBorder="1" applyAlignment="1">
      <alignment horizontal="center" vertical="center" wrapText="1"/>
    </xf>
    <xf numFmtId="0" fontId="11" fillId="0" borderId="29" xfId="3" applyFont="1" applyBorder="1" applyAlignment="1">
      <alignment horizontal="center" vertical="center" wrapText="1"/>
    </xf>
    <xf numFmtId="2" fontId="11" fillId="0" borderId="31" xfId="3" applyNumberFormat="1" applyFont="1" applyBorder="1" applyAlignment="1">
      <alignment horizontal="center" vertical="center" wrapText="1"/>
    </xf>
    <xf numFmtId="2" fontId="11" fillId="0" borderId="29" xfId="3" applyNumberFormat="1" applyFont="1" applyBorder="1" applyAlignment="1">
      <alignment horizontal="center" vertical="center" wrapText="1"/>
    </xf>
    <xf numFmtId="4" fontId="16" fillId="7" borderId="21" xfId="2" applyNumberFormat="1" applyFont="1" applyFill="1" applyBorder="1" applyAlignment="1">
      <alignment horizontal="left" vertical="center" wrapText="1"/>
    </xf>
    <xf numFmtId="4" fontId="16" fillId="7" borderId="20" xfId="2" applyNumberFormat="1" applyFont="1" applyFill="1" applyBorder="1" applyAlignment="1">
      <alignment horizontal="left" vertical="center" wrapText="1"/>
    </xf>
    <xf numFmtId="4" fontId="16" fillId="7" borderId="19" xfId="2" applyNumberFormat="1" applyFont="1" applyFill="1" applyBorder="1" applyAlignment="1">
      <alignment horizontal="left" vertical="center" wrapText="1"/>
    </xf>
    <xf numFmtId="4" fontId="11" fillId="7" borderId="21" xfId="2" applyNumberFormat="1" applyFont="1" applyFill="1" applyBorder="1" applyAlignment="1">
      <alignment horizontal="center" vertical="center" wrapText="1"/>
    </xf>
    <xf numFmtId="4" fontId="11" fillId="7" borderId="20" xfId="2" applyNumberFormat="1" applyFont="1" applyFill="1" applyBorder="1" applyAlignment="1">
      <alignment horizontal="center" vertical="center" wrapText="1"/>
    </xf>
    <xf numFmtId="4" fontId="11" fillId="7" borderId="19" xfId="2" applyNumberFormat="1" applyFont="1" applyFill="1" applyBorder="1" applyAlignment="1">
      <alignment horizontal="center" vertical="center" wrapText="1"/>
    </xf>
    <xf numFmtId="4" fontId="11" fillId="16" borderId="21" xfId="2" applyNumberFormat="1" applyFont="1" applyFill="1" applyBorder="1" applyAlignment="1">
      <alignment horizontal="right" vertical="center" wrapText="1"/>
    </xf>
    <xf numFmtId="4" fontId="11" fillId="16" borderId="20" xfId="2" applyNumberFormat="1" applyFont="1" applyFill="1" applyBorder="1" applyAlignment="1">
      <alignment horizontal="right" vertical="center" wrapText="1"/>
    </xf>
    <xf numFmtId="4" fontId="11" fillId="16" borderId="19" xfId="2" applyNumberFormat="1" applyFont="1" applyFill="1" applyBorder="1" applyAlignment="1">
      <alignment horizontal="right" vertical="center" wrapText="1"/>
    </xf>
  </cellXfs>
  <cellStyles count="7">
    <cellStyle name="Millares" xfId="1" builtinId="3"/>
    <cellStyle name="Moneda 2" xfId="4" xr:uid="{896176F2-2132-4B07-A5D6-4FCFEE748583}"/>
    <cellStyle name="Normal" xfId="0" builtinId="0"/>
    <cellStyle name="Normal 2 2" xfId="2" xr:uid="{43F15315-E2DD-41BA-86A4-20384E6D9B4F}"/>
    <cellStyle name="Normal 4 2" xfId="6" xr:uid="{6605302A-E411-48F0-96D8-8714058028BA}"/>
    <cellStyle name="Normal 7 2" xfId="3" xr:uid="{E524E376-16EF-4D51-835E-2287D03CC0BE}"/>
    <cellStyle name="Normal_Preliminar 2" xfId="5" xr:uid="{18579B5C-BFCE-4DF8-B210-E9C78CC2A5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6007100</xdr:colOff>
      <xdr:row>1</xdr:row>
      <xdr:rowOff>34755</xdr:rowOff>
    </xdr:from>
    <xdr:to>
      <xdr:col>2</xdr:col>
      <xdr:colOff>1120996</xdr:colOff>
      <xdr:row>4</xdr:row>
      <xdr:rowOff>606</xdr:rowOff>
    </xdr:to>
    <xdr:pic>
      <xdr:nvPicPr>
        <xdr:cNvPr id="2" name="Imagen 1">
          <a:extLst>
            <a:ext uri="{FF2B5EF4-FFF2-40B4-BE49-F238E27FC236}">
              <a16:creationId xmlns:a16="http://schemas.microsoft.com/office/drawing/2014/main" id="{F05ACE90-9189-46E3-BFAA-34AFBE31C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2920" y="118575"/>
          <a:ext cx="1187036" cy="1322211"/>
        </a:xfrm>
        <a:prstGeom prst="rect">
          <a:avLst/>
        </a:prstGeom>
      </xdr:spPr>
    </xdr:pic>
    <xdr:clientData/>
  </xdr:twoCellAnchor>
  <xdr:twoCellAnchor editAs="oneCell">
    <xdr:from>
      <xdr:col>2</xdr:col>
      <xdr:colOff>1137920</xdr:colOff>
      <xdr:row>2</xdr:row>
      <xdr:rowOff>8384</xdr:rowOff>
    </xdr:from>
    <xdr:to>
      <xdr:col>3</xdr:col>
      <xdr:colOff>152400</xdr:colOff>
      <xdr:row>5</xdr:row>
      <xdr:rowOff>98314</xdr:rowOff>
    </xdr:to>
    <xdr:pic>
      <xdr:nvPicPr>
        <xdr:cNvPr id="3" name="Imagen 2">
          <a:extLst>
            <a:ext uri="{FF2B5EF4-FFF2-40B4-BE49-F238E27FC236}">
              <a16:creationId xmlns:a16="http://schemas.microsoft.com/office/drawing/2014/main" id="{34161ADE-12A9-4942-A2CF-6CB35A1144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56880" y="336044"/>
          <a:ext cx="995680" cy="1377710"/>
        </a:xfrm>
        <a:prstGeom prst="rect">
          <a:avLst/>
        </a:prstGeom>
      </xdr:spPr>
    </xdr:pic>
    <xdr:clientData/>
  </xdr:twoCellAnchor>
  <xdr:twoCellAnchor>
    <xdr:from>
      <xdr:col>0</xdr:col>
      <xdr:colOff>83820</xdr:colOff>
      <xdr:row>2</xdr:row>
      <xdr:rowOff>0</xdr:rowOff>
    </xdr:from>
    <xdr:to>
      <xdr:col>1</xdr:col>
      <xdr:colOff>137160</xdr:colOff>
      <xdr:row>6</xdr:row>
      <xdr:rowOff>38100</xdr:rowOff>
    </xdr:to>
    <xdr:sp macro="" textlink="">
      <xdr:nvSpPr>
        <xdr:cNvPr id="4" name="Rectángulo 3">
          <a:extLst>
            <a:ext uri="{FF2B5EF4-FFF2-40B4-BE49-F238E27FC236}">
              <a16:creationId xmlns:a16="http://schemas.microsoft.com/office/drawing/2014/main" id="{242E8DED-DB53-44A9-8CBF-E80FBEE9508F}"/>
            </a:ext>
          </a:extLst>
        </xdr:cNvPr>
        <xdr:cNvSpPr/>
      </xdr:nvSpPr>
      <xdr:spPr>
        <a:xfrm>
          <a:off x="83820" y="327660"/>
          <a:ext cx="899160" cy="1539240"/>
        </a:xfrm>
        <a:prstGeom prst="rect">
          <a:avLst/>
        </a:prstGeom>
        <a:solidFill>
          <a:schemeClr val="bg1"/>
        </a:solidFill>
        <a:ln w="28575">
          <a:solidFill>
            <a:schemeClr val="tx1"/>
          </a:solidFill>
        </a:ln>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r>
            <a:rPr lang="es-HN" sz="1100">
              <a:solidFill>
                <a:schemeClr val="tx1"/>
              </a:solidFill>
            </a:rPr>
            <a:t>Incluir</a:t>
          </a:r>
          <a:r>
            <a:rPr lang="es-HN" sz="1100" baseline="0">
              <a:solidFill>
                <a:schemeClr val="tx1"/>
              </a:solidFill>
            </a:rPr>
            <a:t> Logo de su empresa en esta área</a:t>
          </a:r>
          <a:endParaRPr lang="es-HN"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72855</xdr:rowOff>
    </xdr:from>
    <xdr:to>
      <xdr:col>5</xdr:col>
      <xdr:colOff>155796</xdr:colOff>
      <xdr:row>2</xdr:row>
      <xdr:rowOff>506066</xdr:rowOff>
    </xdr:to>
    <xdr:pic>
      <xdr:nvPicPr>
        <xdr:cNvPr id="2" name="Imagen 1">
          <a:extLst>
            <a:ext uri="{FF2B5EF4-FFF2-40B4-BE49-F238E27FC236}">
              <a16:creationId xmlns:a16="http://schemas.microsoft.com/office/drawing/2014/main" id="{8516400D-A28B-4AA1-BBB6-A460FB2CE6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8480" y="156675"/>
          <a:ext cx="1184496" cy="677051"/>
        </a:xfrm>
        <a:prstGeom prst="rect">
          <a:avLst/>
        </a:prstGeom>
      </xdr:spPr>
    </xdr:pic>
    <xdr:clientData/>
  </xdr:twoCellAnchor>
  <xdr:twoCellAnchor editAs="oneCell">
    <xdr:from>
      <xdr:col>5</xdr:col>
      <xdr:colOff>198120</xdr:colOff>
      <xdr:row>1</xdr:row>
      <xdr:rowOff>33784</xdr:rowOff>
    </xdr:from>
    <xdr:to>
      <xdr:col>5</xdr:col>
      <xdr:colOff>1021607</xdr:colOff>
      <xdr:row>2</xdr:row>
      <xdr:rowOff>527574</xdr:rowOff>
    </xdr:to>
    <xdr:pic>
      <xdr:nvPicPr>
        <xdr:cNvPr id="3" name="Imagen 2">
          <a:extLst>
            <a:ext uri="{FF2B5EF4-FFF2-40B4-BE49-F238E27FC236}">
              <a16:creationId xmlns:a16="http://schemas.microsoft.com/office/drawing/2014/main" id="{5E110EC5-0416-400A-A32B-843F7781E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300" y="117604"/>
          <a:ext cx="823487" cy="737630"/>
        </a:xfrm>
        <a:prstGeom prst="rect">
          <a:avLst/>
        </a:prstGeom>
      </xdr:spPr>
    </xdr:pic>
    <xdr:clientData/>
  </xdr:twoCellAnchor>
  <xdr:twoCellAnchor>
    <xdr:from>
      <xdr:col>0</xdr:col>
      <xdr:colOff>83820</xdr:colOff>
      <xdr:row>1</xdr:row>
      <xdr:rowOff>0</xdr:rowOff>
    </xdr:from>
    <xdr:to>
      <xdr:col>1</xdr:col>
      <xdr:colOff>137160</xdr:colOff>
      <xdr:row>5</xdr:row>
      <xdr:rowOff>38100</xdr:rowOff>
    </xdr:to>
    <xdr:sp macro="" textlink="">
      <xdr:nvSpPr>
        <xdr:cNvPr id="4" name="Rectángulo 3">
          <a:extLst>
            <a:ext uri="{FF2B5EF4-FFF2-40B4-BE49-F238E27FC236}">
              <a16:creationId xmlns:a16="http://schemas.microsoft.com/office/drawing/2014/main" id="{4F168962-FBF5-4EAF-A9AE-2BAAD207C7EA}"/>
            </a:ext>
          </a:extLst>
        </xdr:cNvPr>
        <xdr:cNvSpPr/>
      </xdr:nvSpPr>
      <xdr:spPr>
        <a:xfrm>
          <a:off x="83820" y="83820"/>
          <a:ext cx="899160" cy="1539240"/>
        </a:xfrm>
        <a:prstGeom prst="rect">
          <a:avLst/>
        </a:prstGeom>
        <a:solidFill>
          <a:schemeClr val="bg1"/>
        </a:solidFill>
        <a:ln w="28575">
          <a:solidFill>
            <a:schemeClr val="tx1"/>
          </a:solidFill>
        </a:ln>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r>
            <a:rPr lang="es-HN" sz="1100">
              <a:solidFill>
                <a:schemeClr val="tx1"/>
              </a:solidFill>
            </a:rPr>
            <a:t>Incluir</a:t>
          </a:r>
          <a:r>
            <a:rPr lang="es-HN" sz="1100" baseline="0">
              <a:solidFill>
                <a:schemeClr val="tx1"/>
              </a:solidFill>
            </a:rPr>
            <a:t> Logo de su empresa en esta área</a:t>
          </a:r>
          <a:endParaRPr lang="es-HN"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747849</xdr:colOff>
      <xdr:row>1</xdr:row>
      <xdr:rowOff>76199</xdr:rowOff>
    </xdr:from>
    <xdr:to>
      <xdr:col>1</xdr:col>
      <xdr:colOff>801189</xdr:colOff>
      <xdr:row>5</xdr:row>
      <xdr:rowOff>92528</xdr:rowOff>
    </xdr:to>
    <xdr:sp macro="" textlink="">
      <xdr:nvSpPr>
        <xdr:cNvPr id="2" name="Rectángulo 1">
          <a:extLst>
            <a:ext uri="{FF2B5EF4-FFF2-40B4-BE49-F238E27FC236}">
              <a16:creationId xmlns:a16="http://schemas.microsoft.com/office/drawing/2014/main" id="{FF55EBE8-DD0C-4453-BE05-F6F279CA62A0}"/>
            </a:ext>
          </a:extLst>
        </xdr:cNvPr>
        <xdr:cNvSpPr/>
      </xdr:nvSpPr>
      <xdr:spPr>
        <a:xfrm>
          <a:off x="747849" y="259079"/>
          <a:ext cx="822960" cy="747849"/>
        </a:xfrm>
        <a:prstGeom prst="rect">
          <a:avLst/>
        </a:prstGeom>
        <a:solidFill>
          <a:schemeClr val="bg1"/>
        </a:solidFill>
        <a:ln w="28575">
          <a:solidFill>
            <a:schemeClr val="tx1"/>
          </a:solidFill>
        </a:ln>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r>
            <a:rPr lang="es-HN" sz="1100">
              <a:solidFill>
                <a:schemeClr val="tx1"/>
              </a:solidFill>
            </a:rPr>
            <a:t>Incluir</a:t>
          </a:r>
          <a:r>
            <a:rPr lang="es-HN" sz="1100" baseline="0">
              <a:solidFill>
                <a:schemeClr val="tx1"/>
              </a:solidFill>
            </a:rPr>
            <a:t> Logo de su empresa en esta área</a:t>
          </a:r>
          <a:endParaRPr lang="es-HN" sz="1100">
            <a:solidFill>
              <a:schemeClr val="tx1"/>
            </a:solidFill>
          </a:endParaRPr>
        </a:p>
      </xdr:txBody>
    </xdr:sp>
    <xdr:clientData/>
  </xdr:twoCellAnchor>
  <xdr:oneCellAnchor>
    <xdr:from>
      <xdr:col>3</xdr:col>
      <xdr:colOff>718457</xdr:colOff>
      <xdr:row>3</xdr:row>
      <xdr:rowOff>116397</xdr:rowOff>
    </xdr:from>
    <xdr:ext cx="1182682" cy="672697"/>
    <xdr:pic>
      <xdr:nvPicPr>
        <xdr:cNvPr id="3" name="Imagen 2">
          <a:extLst>
            <a:ext uri="{FF2B5EF4-FFF2-40B4-BE49-F238E27FC236}">
              <a16:creationId xmlns:a16="http://schemas.microsoft.com/office/drawing/2014/main" id="{C85CC20B-DAEB-4D76-B1B3-4F28CA53DD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3037" y="665037"/>
          <a:ext cx="1182682" cy="672697"/>
        </a:xfrm>
        <a:prstGeom prst="rect">
          <a:avLst/>
        </a:prstGeom>
      </xdr:spPr>
    </xdr:pic>
    <xdr:clientData/>
  </xdr:oneCellAnchor>
  <xdr:oneCellAnchor>
    <xdr:from>
      <xdr:col>5</xdr:col>
      <xdr:colOff>198120</xdr:colOff>
      <xdr:row>3</xdr:row>
      <xdr:rowOff>1126</xdr:rowOff>
    </xdr:from>
    <xdr:ext cx="823487" cy="733276"/>
    <xdr:pic>
      <xdr:nvPicPr>
        <xdr:cNvPr id="4" name="Imagen 3">
          <a:extLst>
            <a:ext uri="{FF2B5EF4-FFF2-40B4-BE49-F238E27FC236}">
              <a16:creationId xmlns:a16="http://schemas.microsoft.com/office/drawing/2014/main" id="{0459B1D3-5205-4CFC-93B7-2A4A406EC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2420" y="549766"/>
          <a:ext cx="823487" cy="73327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2</xdr:row>
      <xdr:rowOff>72855</xdr:rowOff>
    </xdr:from>
    <xdr:ext cx="1188729" cy="1324751"/>
    <xdr:pic>
      <xdr:nvPicPr>
        <xdr:cNvPr id="2" name="Imagen 1">
          <a:extLst>
            <a:ext uri="{FF2B5EF4-FFF2-40B4-BE49-F238E27FC236}">
              <a16:creationId xmlns:a16="http://schemas.microsoft.com/office/drawing/2014/main" id="{C80AF4F1-5D01-419A-9B01-033EBBCBAB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9440" y="438615"/>
          <a:ext cx="1188729" cy="1324751"/>
        </a:xfrm>
        <a:prstGeom prst="rect">
          <a:avLst/>
        </a:prstGeom>
      </xdr:spPr>
    </xdr:pic>
    <xdr:clientData/>
  </xdr:oneCellAnchor>
  <xdr:oneCellAnchor>
    <xdr:from>
      <xdr:col>5</xdr:col>
      <xdr:colOff>198120</xdr:colOff>
      <xdr:row>2</xdr:row>
      <xdr:rowOff>33784</xdr:rowOff>
    </xdr:from>
    <xdr:ext cx="823487" cy="1385330"/>
    <xdr:pic>
      <xdr:nvPicPr>
        <xdr:cNvPr id="3" name="Imagen 2">
          <a:extLst>
            <a:ext uri="{FF2B5EF4-FFF2-40B4-BE49-F238E27FC236}">
              <a16:creationId xmlns:a16="http://schemas.microsoft.com/office/drawing/2014/main" id="{AD008BE6-9C42-4FD1-B1FE-14C684E2C1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2420" y="399544"/>
          <a:ext cx="823487" cy="1385330"/>
        </a:xfrm>
        <a:prstGeom prst="rect">
          <a:avLst/>
        </a:prstGeom>
      </xdr:spPr>
    </xdr:pic>
    <xdr:clientData/>
  </xdr:oneCellAnchor>
  <xdr:twoCellAnchor>
    <xdr:from>
      <xdr:col>0</xdr:col>
      <xdr:colOff>83820</xdr:colOff>
      <xdr:row>2</xdr:row>
      <xdr:rowOff>0</xdr:rowOff>
    </xdr:from>
    <xdr:to>
      <xdr:col>1</xdr:col>
      <xdr:colOff>137160</xdr:colOff>
      <xdr:row>6</xdr:row>
      <xdr:rowOff>38100</xdr:rowOff>
    </xdr:to>
    <xdr:sp macro="" textlink="">
      <xdr:nvSpPr>
        <xdr:cNvPr id="4" name="Rectángulo 3">
          <a:extLst>
            <a:ext uri="{FF2B5EF4-FFF2-40B4-BE49-F238E27FC236}">
              <a16:creationId xmlns:a16="http://schemas.microsoft.com/office/drawing/2014/main" id="{A13ACFA3-0300-4CB1-B333-E7B7CEF53658}"/>
            </a:ext>
          </a:extLst>
        </xdr:cNvPr>
        <xdr:cNvSpPr/>
      </xdr:nvSpPr>
      <xdr:spPr>
        <a:xfrm>
          <a:off x="83820" y="365760"/>
          <a:ext cx="838200" cy="769620"/>
        </a:xfrm>
        <a:prstGeom prst="rect">
          <a:avLst/>
        </a:prstGeom>
        <a:solidFill>
          <a:schemeClr val="bg1"/>
        </a:solidFill>
        <a:ln w="28575">
          <a:solidFill>
            <a:schemeClr val="tx1"/>
          </a:solidFill>
        </a:ln>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r>
            <a:rPr lang="es-HN" sz="1100">
              <a:solidFill>
                <a:schemeClr val="tx1"/>
              </a:solidFill>
            </a:rPr>
            <a:t>Incluir</a:t>
          </a:r>
          <a:r>
            <a:rPr lang="es-HN" sz="1100" baseline="0">
              <a:solidFill>
                <a:schemeClr val="tx1"/>
              </a:solidFill>
            </a:rPr>
            <a:t> Logo de su empresa en esta área</a:t>
          </a:r>
          <a:endParaRPr lang="es-HN"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xdr:row>
      <xdr:rowOff>72855</xdr:rowOff>
    </xdr:from>
    <xdr:to>
      <xdr:col>5</xdr:col>
      <xdr:colOff>155796</xdr:colOff>
      <xdr:row>5</xdr:row>
      <xdr:rowOff>102206</xdr:rowOff>
    </xdr:to>
    <xdr:pic>
      <xdr:nvPicPr>
        <xdr:cNvPr id="2" name="Imagen 1">
          <a:extLst>
            <a:ext uri="{FF2B5EF4-FFF2-40B4-BE49-F238E27FC236}">
              <a16:creationId xmlns:a16="http://schemas.microsoft.com/office/drawing/2014/main" id="{FE62C383-A909-483F-8614-767C32D72A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8480" y="400515"/>
          <a:ext cx="1184496" cy="1317131"/>
        </a:xfrm>
        <a:prstGeom prst="rect">
          <a:avLst/>
        </a:prstGeom>
      </xdr:spPr>
    </xdr:pic>
    <xdr:clientData/>
  </xdr:twoCellAnchor>
  <xdr:twoCellAnchor editAs="oneCell">
    <xdr:from>
      <xdr:col>5</xdr:col>
      <xdr:colOff>198120</xdr:colOff>
      <xdr:row>2</xdr:row>
      <xdr:rowOff>33784</xdr:rowOff>
    </xdr:from>
    <xdr:to>
      <xdr:col>5</xdr:col>
      <xdr:colOff>1021607</xdr:colOff>
      <xdr:row>5</xdr:row>
      <xdr:rowOff>123714</xdr:rowOff>
    </xdr:to>
    <xdr:pic>
      <xdr:nvPicPr>
        <xdr:cNvPr id="3" name="Imagen 2">
          <a:extLst>
            <a:ext uri="{FF2B5EF4-FFF2-40B4-BE49-F238E27FC236}">
              <a16:creationId xmlns:a16="http://schemas.microsoft.com/office/drawing/2014/main" id="{AE37AA7F-BB89-463C-8EF3-14BE610C9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15300" y="361444"/>
          <a:ext cx="823487" cy="1377710"/>
        </a:xfrm>
        <a:prstGeom prst="rect">
          <a:avLst/>
        </a:prstGeom>
      </xdr:spPr>
    </xdr:pic>
    <xdr:clientData/>
  </xdr:twoCellAnchor>
  <xdr:twoCellAnchor>
    <xdr:from>
      <xdr:col>0</xdr:col>
      <xdr:colOff>83820</xdr:colOff>
      <xdr:row>2</xdr:row>
      <xdr:rowOff>0</xdr:rowOff>
    </xdr:from>
    <xdr:to>
      <xdr:col>1</xdr:col>
      <xdr:colOff>137160</xdr:colOff>
      <xdr:row>6</xdr:row>
      <xdr:rowOff>38100</xdr:rowOff>
    </xdr:to>
    <xdr:sp macro="" textlink="">
      <xdr:nvSpPr>
        <xdr:cNvPr id="4" name="Rectángulo 3">
          <a:extLst>
            <a:ext uri="{FF2B5EF4-FFF2-40B4-BE49-F238E27FC236}">
              <a16:creationId xmlns:a16="http://schemas.microsoft.com/office/drawing/2014/main" id="{8431CD3C-31B5-4B4B-BEEB-7005BBD05E05}"/>
            </a:ext>
          </a:extLst>
        </xdr:cNvPr>
        <xdr:cNvSpPr/>
      </xdr:nvSpPr>
      <xdr:spPr>
        <a:xfrm>
          <a:off x="83820" y="327660"/>
          <a:ext cx="899160" cy="1539240"/>
        </a:xfrm>
        <a:prstGeom prst="rect">
          <a:avLst/>
        </a:prstGeom>
        <a:solidFill>
          <a:schemeClr val="bg1"/>
        </a:solidFill>
        <a:ln w="28575">
          <a:solidFill>
            <a:schemeClr val="tx1"/>
          </a:solidFill>
        </a:ln>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r>
            <a:rPr lang="es-HN" sz="1100">
              <a:solidFill>
                <a:schemeClr val="tx1"/>
              </a:solidFill>
            </a:rPr>
            <a:t>Incluir</a:t>
          </a:r>
          <a:r>
            <a:rPr lang="es-HN" sz="1100" baseline="0">
              <a:solidFill>
                <a:schemeClr val="tx1"/>
              </a:solidFill>
            </a:rPr>
            <a:t> Logo de su empresa en esta área</a:t>
          </a:r>
          <a:endParaRPr lang="es-HN"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7E5A-9A3A-455F-A6A9-F9DA111D0CFB}">
  <sheetPr>
    <pageSetUpPr fitToPage="1"/>
  </sheetPr>
  <dimension ref="A1:ALY21"/>
  <sheetViews>
    <sheetView tabSelected="1" view="pageBreakPreview" zoomScale="90" zoomScaleNormal="70" zoomScaleSheetLayoutView="90" workbookViewId="0">
      <selection activeCell="B4" sqref="B4"/>
    </sheetView>
  </sheetViews>
  <sheetFormatPr baseColWidth="10" defaultColWidth="11.44140625" defaultRowHeight="13.8" x14ac:dyDescent="0.25"/>
  <cols>
    <col min="1" max="1" width="12.33203125" style="14" customWidth="1"/>
    <col min="2" max="2" width="88.5546875" style="19" customWidth="1"/>
    <col min="3" max="3" width="28.88671875" style="14" customWidth="1"/>
    <col min="4" max="4" width="28.33203125" style="14" customWidth="1"/>
    <col min="5" max="7" width="25.6640625" style="14" customWidth="1"/>
    <col min="8" max="1003" width="11.44140625" style="14"/>
    <col min="1004" max="16384" width="11.44140625" style="20"/>
  </cols>
  <sheetData>
    <row r="1" spans="1:3" customFormat="1" ht="6.75" customHeight="1" x14ac:dyDescent="0.3">
      <c r="A1" s="1"/>
      <c r="B1" s="1"/>
      <c r="C1" s="1"/>
    </row>
    <row r="2" spans="1:3" customFormat="1" ht="19.5" customHeight="1" x14ac:dyDescent="0.3">
      <c r="A2" s="2"/>
      <c r="B2" s="2"/>
      <c r="C2" s="3"/>
    </row>
    <row r="3" spans="1:3" customFormat="1" ht="19.5" customHeight="1" x14ac:dyDescent="0.3">
      <c r="A3" s="4"/>
      <c r="B3" s="5" t="s">
        <v>0</v>
      </c>
      <c r="C3" s="6"/>
    </row>
    <row r="4" spans="1:3" customFormat="1" ht="68.400000000000006" customHeight="1" x14ac:dyDescent="0.3">
      <c r="B4" s="7" t="s">
        <v>1</v>
      </c>
      <c r="C4" s="8"/>
    </row>
    <row r="5" spans="1:3" customFormat="1" ht="14.25" customHeight="1" x14ac:dyDescent="0.3">
      <c r="A5" s="9"/>
      <c r="B5" s="10"/>
      <c r="C5" s="8"/>
    </row>
    <row r="6" spans="1:3" customFormat="1" ht="16.95" customHeight="1" x14ac:dyDescent="0.3">
      <c r="A6" s="11"/>
      <c r="B6" s="12" t="s">
        <v>2</v>
      </c>
      <c r="C6" s="9"/>
    </row>
    <row r="7" spans="1:3" customFormat="1" ht="16.95" customHeight="1" thickBot="1" x14ac:dyDescent="0.35">
      <c r="A7" s="11"/>
      <c r="B7" s="13"/>
      <c r="C7" s="9"/>
    </row>
    <row r="8" spans="1:3" s="14" customFormat="1" ht="13.95" customHeight="1" thickTop="1" thickBot="1" x14ac:dyDescent="0.35">
      <c r="A8" s="115" t="s">
        <v>3</v>
      </c>
      <c r="B8" s="116" t="s">
        <v>4</v>
      </c>
      <c r="C8" s="117" t="s">
        <v>5</v>
      </c>
    </row>
    <row r="9" spans="1:3" s="14" customFormat="1" ht="15" thickTop="1" thickBot="1" x14ac:dyDescent="0.35">
      <c r="A9" s="115"/>
      <c r="B9" s="116"/>
      <c r="C9" s="117"/>
    </row>
    <row r="10" spans="1:3" s="14" customFormat="1" ht="54" customHeight="1" thickTop="1" x14ac:dyDescent="0.3">
      <c r="A10" s="15" t="s">
        <v>6</v>
      </c>
      <c r="B10" s="16" t="s">
        <v>60</v>
      </c>
      <c r="C10" s="17">
        <v>0</v>
      </c>
    </row>
    <row r="11" spans="1:3" s="14" customFormat="1" ht="52.95" customHeight="1" x14ac:dyDescent="0.3">
      <c r="A11" s="15" t="s">
        <v>8</v>
      </c>
      <c r="B11" s="16" t="s">
        <v>9</v>
      </c>
      <c r="C11" s="17">
        <f>+'Lote 2'!F100</f>
        <v>0</v>
      </c>
    </row>
    <row r="12" spans="1:3" s="14" customFormat="1" ht="43.95" customHeight="1" x14ac:dyDescent="0.3">
      <c r="A12" s="15" t="s">
        <v>10</v>
      </c>
      <c r="B12" s="16" t="s">
        <v>11</v>
      </c>
      <c r="C12" s="17">
        <f>+'Lote 3'!F49</f>
        <v>0</v>
      </c>
    </row>
    <row r="13" spans="1:3" s="14" customFormat="1" ht="36" customHeight="1" x14ac:dyDescent="0.3">
      <c r="A13" s="15" t="s">
        <v>12</v>
      </c>
      <c r="B13" s="16" t="s">
        <v>7</v>
      </c>
      <c r="C13" s="17">
        <v>0</v>
      </c>
    </row>
    <row r="15" spans="1:3" s="14" customFormat="1" ht="24" customHeight="1" x14ac:dyDescent="0.3">
      <c r="A15" s="118" t="s">
        <v>13</v>
      </c>
      <c r="B15" s="119"/>
      <c r="C15" s="18">
        <f>SUM(C10:C14)</f>
        <v>0</v>
      </c>
    </row>
    <row r="17" spans="1:1013" s="50" customFormat="1" x14ac:dyDescent="0.25">
      <c r="A17" s="120" t="s">
        <v>305</v>
      </c>
      <c r="B17" s="121"/>
      <c r="C17" s="12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row>
    <row r="18" spans="1:1013" s="50" customFormat="1" ht="23.4" customHeight="1" x14ac:dyDescent="0.25">
      <c r="A18" s="113" t="s">
        <v>306</v>
      </c>
      <c r="B18" s="114"/>
      <c r="C18" s="114"/>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c r="AKQ18" s="51"/>
      <c r="AKR18" s="51"/>
      <c r="AKS18" s="51"/>
      <c r="AKT18" s="51"/>
      <c r="AKU18" s="51"/>
      <c r="AKV18" s="51"/>
      <c r="AKW18" s="51"/>
      <c r="AKX18" s="51"/>
      <c r="AKY18" s="51"/>
      <c r="AKZ18" s="51"/>
      <c r="ALA18" s="51"/>
      <c r="ALB18" s="51"/>
      <c r="ALC18" s="51"/>
      <c r="ALD18" s="51"/>
      <c r="ALE18" s="51"/>
      <c r="ALF18" s="51"/>
      <c r="ALG18" s="51"/>
      <c r="ALH18" s="51"/>
      <c r="ALI18" s="51"/>
      <c r="ALJ18" s="51"/>
      <c r="ALK18" s="51"/>
      <c r="ALL18" s="51"/>
      <c r="ALM18" s="51"/>
      <c r="ALN18" s="51"/>
      <c r="ALO18" s="51"/>
      <c r="ALP18" s="51"/>
      <c r="ALQ18" s="51"/>
      <c r="ALR18" s="51"/>
      <c r="ALS18" s="51"/>
      <c r="ALT18" s="51"/>
      <c r="ALU18" s="51"/>
      <c r="ALV18" s="51"/>
      <c r="ALW18" s="51"/>
      <c r="ALX18" s="51"/>
      <c r="ALY18" s="51"/>
    </row>
    <row r="19" spans="1:1013" s="50" customFormat="1" ht="38.4" customHeight="1" x14ac:dyDescent="0.25">
      <c r="A19" s="113" t="s">
        <v>307</v>
      </c>
      <c r="B19" s="114"/>
      <c r="C19" s="114"/>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row>
    <row r="20" spans="1:1013" s="50" customFormat="1" ht="38.25" customHeight="1" x14ac:dyDescent="0.25">
      <c r="A20" s="113" t="s">
        <v>308</v>
      </c>
      <c r="B20" s="114"/>
      <c r="C20" s="114"/>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row>
    <row r="21" spans="1:1013" s="50" customFormat="1" ht="16.5" customHeight="1" x14ac:dyDescent="0.25">
      <c r="A21" s="113" t="s">
        <v>309</v>
      </c>
      <c r="B21" s="114"/>
      <c r="C21" s="114"/>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row>
  </sheetData>
  <mergeCells count="9">
    <mergeCell ref="A18:C18"/>
    <mergeCell ref="A19:C19"/>
    <mergeCell ref="A20:C20"/>
    <mergeCell ref="A21:C21"/>
    <mergeCell ref="A8:A9"/>
    <mergeCell ref="B8:B9"/>
    <mergeCell ref="C8:C9"/>
    <mergeCell ref="A15:B15"/>
    <mergeCell ref="A17:C17"/>
  </mergeCells>
  <printOptions horizontalCentered="1"/>
  <pageMargins left="0.70866141732283472" right="0.70866141732283472" top="0.70866141732283472" bottom="0.70866141732283472" header="0.51181102362204722" footer="0.51181102362204722"/>
  <pageSetup paperSize="143"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6F75B-2A9B-460D-92F0-38BED2870D56}">
  <sheetPr>
    <pageSetUpPr fitToPage="1"/>
  </sheetPr>
  <dimension ref="A1:AMB41"/>
  <sheetViews>
    <sheetView view="pageBreakPreview" topLeftCell="A20" zoomScale="60" zoomScaleNormal="70" workbookViewId="0">
      <selection activeCell="E25" sqref="E25"/>
    </sheetView>
  </sheetViews>
  <sheetFormatPr baseColWidth="10" defaultColWidth="11.44140625" defaultRowHeight="13.8" x14ac:dyDescent="0.25"/>
  <cols>
    <col min="1" max="1" width="12.33203125" style="14" customWidth="1"/>
    <col min="2" max="2" width="66.6640625" style="19" customWidth="1"/>
    <col min="3" max="3" width="10.44140625" style="14" customWidth="1"/>
    <col min="4" max="4" width="10.88671875" style="34" customWidth="1"/>
    <col min="5" max="5" width="14.88671875" style="14" customWidth="1"/>
    <col min="6" max="6" width="16.21875" style="14" customWidth="1"/>
    <col min="7" max="998" width="11.44140625" style="14"/>
    <col min="999" max="16384" width="11.44140625" style="20"/>
  </cols>
  <sheetData>
    <row r="1" spans="1:6" customFormat="1" ht="6.75" customHeight="1" x14ac:dyDescent="0.3">
      <c r="A1" s="1"/>
      <c r="B1" s="1"/>
      <c r="C1" s="1"/>
      <c r="D1" s="21"/>
      <c r="E1" s="22"/>
      <c r="F1" s="1"/>
    </row>
    <row r="2" spans="1:6" customFormat="1" ht="19.5" customHeight="1" x14ac:dyDescent="0.3">
      <c r="A2" s="4"/>
      <c r="B2" s="128" t="s">
        <v>0</v>
      </c>
      <c r="C2" s="128"/>
      <c r="D2" s="128"/>
      <c r="E2" s="6"/>
      <c r="F2" s="6"/>
    </row>
    <row r="3" spans="1:6" customFormat="1" ht="68.400000000000006" customHeight="1" x14ac:dyDescent="0.3">
      <c r="B3" s="129" t="s">
        <v>1</v>
      </c>
      <c r="C3" s="129"/>
      <c r="D3" s="129"/>
      <c r="E3" s="8"/>
      <c r="F3" s="8"/>
    </row>
    <row r="4" spans="1:6" customFormat="1" ht="14.25" customHeight="1" x14ac:dyDescent="0.3">
      <c r="A4" s="9"/>
      <c r="B4" s="130"/>
      <c r="C4" s="130"/>
      <c r="D4" s="130"/>
      <c r="E4" s="8"/>
      <c r="F4" s="8"/>
    </row>
    <row r="5" spans="1:6" customFormat="1" ht="16.95" customHeight="1" x14ac:dyDescent="0.3">
      <c r="A5" s="11"/>
      <c r="B5" s="131" t="s">
        <v>2</v>
      </c>
      <c r="C5" s="131"/>
      <c r="D5" s="131"/>
      <c r="E5" s="9"/>
      <c r="F5" s="9"/>
    </row>
    <row r="6" spans="1:6" customFormat="1" ht="16.95" customHeight="1" thickBot="1" x14ac:dyDescent="0.35">
      <c r="A6" s="11"/>
      <c r="B6" s="13"/>
      <c r="C6" s="13"/>
      <c r="D6" s="13"/>
      <c r="E6" s="9" t="s">
        <v>14</v>
      </c>
      <c r="F6" s="9"/>
    </row>
    <row r="7" spans="1:6" s="14" customFormat="1" ht="18.600000000000001" customHeight="1" thickTop="1" thickBot="1" x14ac:dyDescent="0.35">
      <c r="A7" s="115" t="s">
        <v>3</v>
      </c>
      <c r="B7" s="116" t="s">
        <v>4</v>
      </c>
      <c r="C7" s="132" t="s">
        <v>15</v>
      </c>
      <c r="D7" s="133" t="s">
        <v>16</v>
      </c>
      <c r="E7" s="122" t="s">
        <v>17</v>
      </c>
      <c r="F7" s="117" t="s">
        <v>5</v>
      </c>
    </row>
    <row r="8" spans="1:6" s="14" customFormat="1" ht="18.600000000000001" customHeight="1" thickTop="1" thickBot="1" x14ac:dyDescent="0.35">
      <c r="A8" s="115"/>
      <c r="B8" s="116"/>
      <c r="C8" s="132"/>
      <c r="D8" s="133"/>
      <c r="E8" s="122"/>
      <c r="F8" s="117"/>
    </row>
    <row r="9" spans="1:6" s="14" customFormat="1" ht="18.600000000000001" customHeight="1" thickTop="1" x14ac:dyDescent="0.3">
      <c r="A9" s="123"/>
      <c r="B9" s="123"/>
      <c r="C9" s="123"/>
      <c r="D9" s="123"/>
      <c r="E9" s="123"/>
      <c r="F9" s="123"/>
    </row>
    <row r="10" spans="1:6" s="14" customFormat="1" ht="18.600000000000001" customHeight="1" x14ac:dyDescent="0.3">
      <c r="A10" s="40"/>
      <c r="B10" s="126" t="s">
        <v>60</v>
      </c>
      <c r="C10" s="126"/>
      <c r="D10" s="126"/>
      <c r="E10" s="126"/>
      <c r="F10" s="126"/>
    </row>
    <row r="11" spans="1:6" s="14" customFormat="1" ht="18.600000000000001" customHeight="1" x14ac:dyDescent="0.3">
      <c r="A11" s="40" t="s">
        <v>61</v>
      </c>
      <c r="B11" s="127" t="s">
        <v>62</v>
      </c>
      <c r="C11" s="127"/>
      <c r="D11" s="127"/>
      <c r="E11" s="127"/>
      <c r="F11" s="127"/>
    </row>
    <row r="12" spans="1:6" s="14" customFormat="1" ht="55.2" x14ac:dyDescent="0.3">
      <c r="A12" s="41" t="s">
        <v>63</v>
      </c>
      <c r="B12" s="42" t="s">
        <v>64</v>
      </c>
      <c r="C12" s="37" t="s">
        <v>19</v>
      </c>
      <c r="D12" s="36">
        <v>1741.21</v>
      </c>
      <c r="E12" s="17"/>
      <c r="F12" s="43"/>
    </row>
    <row r="13" spans="1:6" s="14" customFormat="1" ht="55.2" x14ac:dyDescent="0.3">
      <c r="A13" s="41" t="s">
        <v>65</v>
      </c>
      <c r="B13" s="26" t="s">
        <v>66</v>
      </c>
      <c r="C13" s="33" t="s">
        <v>19</v>
      </c>
      <c r="D13" s="36">
        <v>5191.7345999999998</v>
      </c>
      <c r="E13" s="17"/>
      <c r="F13" s="17"/>
    </row>
    <row r="14" spans="1:6" s="14" customFormat="1" ht="41.4" x14ac:dyDescent="0.3">
      <c r="A14" s="41" t="s">
        <v>67</v>
      </c>
      <c r="B14" s="26" t="s">
        <v>68</v>
      </c>
      <c r="C14" s="33" t="s">
        <v>19</v>
      </c>
      <c r="D14" s="36">
        <v>375.25409999999999</v>
      </c>
      <c r="E14" s="17"/>
      <c r="F14" s="17"/>
    </row>
    <row r="15" spans="1:6" s="14" customFormat="1" ht="41.4" x14ac:dyDescent="0.3">
      <c r="A15" s="41" t="s">
        <v>69</v>
      </c>
      <c r="B15" s="26" t="s">
        <v>70</v>
      </c>
      <c r="C15" s="33" t="s">
        <v>19</v>
      </c>
      <c r="D15" s="36">
        <v>865.46209999999996</v>
      </c>
      <c r="E15" s="17"/>
      <c r="F15" s="17"/>
    </row>
    <row r="16" spans="1:6" s="14" customFormat="1" ht="41.4" x14ac:dyDescent="0.3">
      <c r="A16" s="41" t="s">
        <v>71</v>
      </c>
      <c r="B16" s="26" t="s">
        <v>72</v>
      </c>
      <c r="C16" s="33" t="s">
        <v>19</v>
      </c>
      <c r="D16" s="36">
        <v>325.26429999999999</v>
      </c>
      <c r="E16" s="17"/>
      <c r="F16" s="17"/>
    </row>
    <row r="17" spans="1:6" s="14" customFormat="1" ht="41.4" x14ac:dyDescent="0.3">
      <c r="A17" s="41" t="s">
        <v>73</v>
      </c>
      <c r="B17" s="26" t="s">
        <v>74</v>
      </c>
      <c r="C17" s="33" t="s">
        <v>19</v>
      </c>
      <c r="D17" s="36">
        <v>1970.8444</v>
      </c>
      <c r="E17" s="17"/>
      <c r="F17" s="17"/>
    </row>
    <row r="18" spans="1:6" s="14" customFormat="1" ht="27.6" x14ac:dyDescent="0.3">
      <c r="A18" s="41" t="s">
        <v>75</v>
      </c>
      <c r="B18" s="26" t="s">
        <v>76</v>
      </c>
      <c r="C18" s="33" t="s">
        <v>19</v>
      </c>
      <c r="D18" s="36">
        <v>26.325099999999999</v>
      </c>
      <c r="E18" s="17"/>
      <c r="F18" s="17"/>
    </row>
    <row r="19" spans="1:6" s="14" customFormat="1" x14ac:dyDescent="0.3">
      <c r="A19" s="41" t="s">
        <v>77</v>
      </c>
      <c r="B19" s="26" t="s">
        <v>78</v>
      </c>
      <c r="C19" s="33" t="s">
        <v>19</v>
      </c>
      <c r="D19" s="36">
        <v>93.73</v>
      </c>
      <c r="E19" s="17"/>
      <c r="F19" s="17"/>
    </row>
    <row r="20" spans="1:6" s="14" customFormat="1" ht="27.6" x14ac:dyDescent="0.3">
      <c r="A20" s="41" t="s">
        <v>79</v>
      </c>
      <c r="B20" s="26" t="s">
        <v>80</v>
      </c>
      <c r="C20" s="33" t="s">
        <v>18</v>
      </c>
      <c r="D20" s="36">
        <v>187.09</v>
      </c>
      <c r="E20" s="17"/>
      <c r="F20" s="17"/>
    </row>
    <row r="21" spans="1:6" s="14" customFormat="1" ht="27.6" x14ac:dyDescent="0.3">
      <c r="A21" s="41" t="s">
        <v>81</v>
      </c>
      <c r="B21" s="26" t="s">
        <v>82</v>
      </c>
      <c r="C21" s="33" t="s">
        <v>18</v>
      </c>
      <c r="D21" s="36">
        <v>13.52</v>
      </c>
      <c r="E21" s="17"/>
      <c r="F21" s="17"/>
    </row>
    <row r="22" spans="1:6" s="14" customFormat="1" ht="27.6" x14ac:dyDescent="0.3">
      <c r="A22" s="41" t="s">
        <v>83</v>
      </c>
      <c r="B22" s="26" t="s">
        <v>84</v>
      </c>
      <c r="C22" s="33" t="s">
        <v>19</v>
      </c>
      <c r="D22" s="36">
        <v>614.33000000000004</v>
      </c>
      <c r="E22" s="17"/>
      <c r="F22" s="17"/>
    </row>
    <row r="23" spans="1:6" s="14" customFormat="1" ht="27.6" x14ac:dyDescent="0.3">
      <c r="A23" s="41" t="s">
        <v>85</v>
      </c>
      <c r="B23" s="26" t="s">
        <v>86</v>
      </c>
      <c r="C23" s="33" t="s">
        <v>19</v>
      </c>
      <c r="D23" s="36">
        <v>230.98</v>
      </c>
      <c r="E23" s="17"/>
      <c r="F23" s="17"/>
    </row>
    <row r="24" spans="1:6" s="14" customFormat="1" ht="27.6" x14ac:dyDescent="0.3">
      <c r="A24" s="41" t="s">
        <v>87</v>
      </c>
      <c r="B24" s="26" t="s">
        <v>88</v>
      </c>
      <c r="C24" s="33" t="s">
        <v>19</v>
      </c>
      <c r="D24" s="36">
        <v>74.709999999999994</v>
      </c>
      <c r="E24" s="17"/>
      <c r="F24" s="17"/>
    </row>
    <row r="25" spans="1:6" s="14" customFormat="1" ht="27.6" x14ac:dyDescent="0.3">
      <c r="A25" s="41" t="s">
        <v>89</v>
      </c>
      <c r="B25" s="26" t="s">
        <v>90</v>
      </c>
      <c r="C25" s="33" t="s">
        <v>19</v>
      </c>
      <c r="D25" s="36">
        <v>1070.04</v>
      </c>
      <c r="E25" s="17"/>
      <c r="F25" s="17"/>
    </row>
    <row r="26" spans="1:6" s="14" customFormat="1" ht="27.6" x14ac:dyDescent="0.3">
      <c r="A26" s="41" t="s">
        <v>91</v>
      </c>
      <c r="B26" s="26" t="s">
        <v>92</v>
      </c>
      <c r="C26" s="33" t="s">
        <v>18</v>
      </c>
      <c r="D26" s="36">
        <v>305.67</v>
      </c>
      <c r="E26" s="17"/>
      <c r="F26" s="17"/>
    </row>
    <row r="27" spans="1:6" s="14" customFormat="1" ht="27.6" x14ac:dyDescent="0.3">
      <c r="A27" s="41" t="s">
        <v>93</v>
      </c>
      <c r="B27" s="26" t="s">
        <v>94</v>
      </c>
      <c r="C27" s="33" t="s">
        <v>18</v>
      </c>
      <c r="D27" s="36">
        <v>730.71</v>
      </c>
      <c r="E27" s="17"/>
      <c r="F27" s="17"/>
    </row>
    <row r="28" spans="1:6" s="14" customFormat="1" ht="41.4" x14ac:dyDescent="0.3">
      <c r="A28" s="41" t="s">
        <v>95</v>
      </c>
      <c r="B28" s="23" t="s">
        <v>96</v>
      </c>
      <c r="C28" s="33" t="s">
        <v>19</v>
      </c>
      <c r="D28" s="36">
        <v>5.54</v>
      </c>
      <c r="E28" s="17"/>
      <c r="F28" s="17"/>
    </row>
    <row r="29" spans="1:6" s="14" customFormat="1" ht="27.6" x14ac:dyDescent="0.3">
      <c r="A29" s="41" t="s">
        <v>97</v>
      </c>
      <c r="B29" s="23" t="s">
        <v>98</v>
      </c>
      <c r="C29" s="33" t="s">
        <v>18</v>
      </c>
      <c r="D29" s="36">
        <v>13.59</v>
      </c>
      <c r="E29" s="17"/>
      <c r="F29" s="17"/>
    </row>
    <row r="30" spans="1:6" s="14" customFormat="1" ht="27.6" x14ac:dyDescent="0.3">
      <c r="A30" s="41" t="s">
        <v>99</v>
      </c>
      <c r="B30" s="23" t="s">
        <v>100</v>
      </c>
      <c r="C30" s="33" t="s">
        <v>18</v>
      </c>
      <c r="D30" s="36">
        <v>771.38</v>
      </c>
      <c r="E30" s="17"/>
      <c r="F30" s="17"/>
    </row>
    <row r="31" spans="1:6" s="14" customFormat="1" ht="55.2" x14ac:dyDescent="0.3">
      <c r="A31" s="41" t="s">
        <v>101</v>
      </c>
      <c r="B31" s="23" t="s">
        <v>102</v>
      </c>
      <c r="C31" s="33" t="s">
        <v>18</v>
      </c>
      <c r="D31" s="36">
        <v>337.29</v>
      </c>
      <c r="E31" s="17"/>
      <c r="F31" s="17"/>
    </row>
    <row r="32" spans="1:6" s="14" customFormat="1" ht="27.6" x14ac:dyDescent="0.3">
      <c r="A32" s="41" t="s">
        <v>103</v>
      </c>
      <c r="B32" s="44" t="s">
        <v>104</v>
      </c>
      <c r="C32" s="45" t="s">
        <v>18</v>
      </c>
      <c r="D32" s="34">
        <v>2569.39</v>
      </c>
      <c r="E32" s="17"/>
      <c r="F32" s="17"/>
    </row>
    <row r="33" spans="1:1016" s="14" customFormat="1" x14ac:dyDescent="0.3">
      <c r="A33" s="124" t="s">
        <v>105</v>
      </c>
      <c r="B33" s="124"/>
      <c r="C33" s="124"/>
      <c r="D33" s="124"/>
      <c r="E33" s="124"/>
      <c r="F33" s="46">
        <f>SUM(F12:F32)</f>
        <v>0</v>
      </c>
    </row>
    <row r="34" spans="1:1016" x14ac:dyDescent="0.25">
      <c r="A34" s="47"/>
      <c r="B34" s="48"/>
      <c r="C34" s="47"/>
      <c r="D34" s="49"/>
      <c r="E34" s="47"/>
      <c r="F34" s="47"/>
    </row>
    <row r="35" spans="1:1016" s="14" customFormat="1" ht="24" customHeight="1" x14ac:dyDescent="0.3">
      <c r="A35" s="118" t="s">
        <v>106</v>
      </c>
      <c r="B35" s="119"/>
      <c r="C35" s="119"/>
      <c r="D35" s="119"/>
      <c r="E35" s="125"/>
      <c r="F35" s="18">
        <f>+F33</f>
        <v>0</v>
      </c>
    </row>
    <row r="37" spans="1:1016" s="50" customFormat="1" x14ac:dyDescent="0.25">
      <c r="A37" s="134" t="s">
        <v>305</v>
      </c>
      <c r="B37" s="135"/>
      <c r="C37" s="135"/>
      <c r="D37" s="135"/>
      <c r="E37" s="135"/>
      <c r="F37" s="136"/>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c r="ABX37" s="51"/>
      <c r="ABY37" s="51"/>
      <c r="ABZ37" s="51"/>
      <c r="ACA37" s="51"/>
      <c r="ACB37" s="51"/>
      <c r="ACC37" s="51"/>
      <c r="ACD37" s="51"/>
      <c r="ACE37" s="51"/>
      <c r="ACF37" s="51"/>
      <c r="ACG37" s="51"/>
      <c r="ACH37" s="51"/>
      <c r="ACI37" s="51"/>
      <c r="ACJ37" s="51"/>
      <c r="ACK37" s="51"/>
      <c r="ACL37" s="51"/>
      <c r="ACM37" s="51"/>
      <c r="ACN37" s="51"/>
      <c r="ACO37" s="51"/>
      <c r="ACP37" s="51"/>
      <c r="ACQ37" s="51"/>
      <c r="ACR37" s="51"/>
      <c r="ACS37" s="51"/>
      <c r="ACT37" s="51"/>
      <c r="ACU37" s="51"/>
      <c r="ACV37" s="51"/>
      <c r="ACW37" s="51"/>
      <c r="ACX37" s="51"/>
      <c r="ACY37" s="51"/>
      <c r="ACZ37" s="51"/>
      <c r="ADA37" s="51"/>
      <c r="ADB37" s="51"/>
      <c r="ADC37" s="51"/>
      <c r="ADD37" s="51"/>
      <c r="ADE37" s="51"/>
      <c r="ADF37" s="51"/>
      <c r="ADG37" s="51"/>
      <c r="ADH37" s="51"/>
      <c r="ADI37" s="51"/>
      <c r="ADJ37" s="51"/>
      <c r="ADK37" s="51"/>
      <c r="ADL37" s="51"/>
      <c r="ADM37" s="51"/>
      <c r="ADN37" s="51"/>
      <c r="ADO37" s="51"/>
      <c r="ADP37" s="51"/>
      <c r="ADQ37" s="51"/>
      <c r="ADR37" s="51"/>
      <c r="ADS37" s="51"/>
      <c r="ADT37" s="51"/>
      <c r="ADU37" s="51"/>
      <c r="ADV37" s="51"/>
      <c r="ADW37" s="51"/>
      <c r="ADX37" s="51"/>
      <c r="ADY37" s="51"/>
      <c r="ADZ37" s="51"/>
      <c r="AEA37" s="51"/>
      <c r="AEB37" s="51"/>
      <c r="AEC37" s="51"/>
      <c r="AED37" s="51"/>
      <c r="AEE37" s="51"/>
      <c r="AEF37" s="51"/>
      <c r="AEG37" s="51"/>
      <c r="AEH37" s="51"/>
      <c r="AEI37" s="51"/>
      <c r="AEJ37" s="51"/>
      <c r="AEK37" s="51"/>
      <c r="AEL37" s="51"/>
      <c r="AEM37" s="51"/>
      <c r="AEN37" s="51"/>
      <c r="AEO37" s="51"/>
      <c r="AEP37" s="51"/>
      <c r="AEQ37" s="51"/>
      <c r="AER37" s="51"/>
      <c r="AES37" s="51"/>
      <c r="AET37" s="51"/>
      <c r="AEU37" s="51"/>
      <c r="AEV37" s="51"/>
      <c r="AEW37" s="51"/>
      <c r="AEX37" s="51"/>
      <c r="AEY37" s="51"/>
      <c r="AEZ37" s="51"/>
      <c r="AFA37" s="51"/>
      <c r="AFB37" s="51"/>
      <c r="AFC37" s="51"/>
      <c r="AFD37" s="51"/>
      <c r="AFE37" s="51"/>
      <c r="AFF37" s="51"/>
      <c r="AFG37" s="51"/>
      <c r="AFH37" s="51"/>
      <c r="AFI37" s="51"/>
      <c r="AFJ37" s="51"/>
      <c r="AFK37" s="51"/>
      <c r="AFL37" s="51"/>
      <c r="AFM37" s="51"/>
      <c r="AFN37" s="51"/>
      <c r="AFO37" s="51"/>
      <c r="AFP37" s="51"/>
      <c r="AFQ37" s="51"/>
      <c r="AFR37" s="51"/>
      <c r="AFS37" s="51"/>
      <c r="AFT37" s="51"/>
      <c r="AFU37" s="51"/>
      <c r="AFV37" s="51"/>
      <c r="AFW37" s="51"/>
      <c r="AFX37" s="51"/>
      <c r="AFY37" s="51"/>
      <c r="AFZ37" s="51"/>
      <c r="AGA37" s="51"/>
      <c r="AGB37" s="51"/>
      <c r="AGC37" s="51"/>
      <c r="AGD37" s="51"/>
      <c r="AGE37" s="51"/>
      <c r="AGF37" s="51"/>
      <c r="AGG37" s="51"/>
      <c r="AGH37" s="51"/>
      <c r="AGI37" s="51"/>
      <c r="AGJ37" s="51"/>
      <c r="AGK37" s="51"/>
      <c r="AGL37" s="51"/>
      <c r="AGM37" s="51"/>
      <c r="AGN37" s="51"/>
      <c r="AGO37" s="51"/>
      <c r="AGP37" s="51"/>
      <c r="AGQ37" s="51"/>
      <c r="AGR37" s="51"/>
      <c r="AGS37" s="51"/>
      <c r="AGT37" s="51"/>
      <c r="AGU37" s="51"/>
      <c r="AGV37" s="51"/>
      <c r="AGW37" s="51"/>
      <c r="AGX37" s="51"/>
      <c r="AGY37" s="51"/>
      <c r="AGZ37" s="51"/>
      <c r="AHA37" s="51"/>
      <c r="AHB37" s="51"/>
      <c r="AHC37" s="51"/>
      <c r="AHD37" s="51"/>
      <c r="AHE37" s="51"/>
      <c r="AHF37" s="51"/>
      <c r="AHG37" s="51"/>
      <c r="AHH37" s="51"/>
      <c r="AHI37" s="51"/>
      <c r="AHJ37" s="51"/>
      <c r="AHK37" s="51"/>
      <c r="AHL37" s="51"/>
      <c r="AHM37" s="51"/>
      <c r="AHN37" s="51"/>
      <c r="AHO37" s="51"/>
      <c r="AHP37" s="51"/>
      <c r="AHQ37" s="51"/>
      <c r="AHR37" s="51"/>
      <c r="AHS37" s="51"/>
      <c r="AHT37" s="51"/>
      <c r="AHU37" s="51"/>
      <c r="AHV37" s="51"/>
      <c r="AHW37" s="51"/>
      <c r="AHX37" s="51"/>
      <c r="AHY37" s="51"/>
      <c r="AHZ37" s="51"/>
      <c r="AIA37" s="51"/>
      <c r="AIB37" s="51"/>
      <c r="AIC37" s="51"/>
      <c r="AID37" s="51"/>
      <c r="AIE37" s="51"/>
      <c r="AIF37" s="51"/>
      <c r="AIG37" s="51"/>
      <c r="AIH37" s="51"/>
      <c r="AII37" s="51"/>
      <c r="AIJ37" s="51"/>
      <c r="AIK37" s="51"/>
      <c r="AIL37" s="51"/>
      <c r="AIM37" s="51"/>
      <c r="AIN37" s="51"/>
      <c r="AIO37" s="51"/>
      <c r="AIP37" s="51"/>
      <c r="AIQ37" s="51"/>
      <c r="AIR37" s="51"/>
      <c r="AIS37" s="51"/>
      <c r="AIT37" s="51"/>
      <c r="AIU37" s="51"/>
      <c r="AIV37" s="51"/>
      <c r="AIW37" s="51"/>
      <c r="AIX37" s="51"/>
      <c r="AIY37" s="51"/>
      <c r="AIZ37" s="51"/>
      <c r="AJA37" s="51"/>
      <c r="AJB37" s="51"/>
      <c r="AJC37" s="51"/>
      <c r="AJD37" s="51"/>
      <c r="AJE37" s="51"/>
      <c r="AJF37" s="51"/>
      <c r="AJG37" s="51"/>
      <c r="AJH37" s="51"/>
      <c r="AJI37" s="51"/>
      <c r="AJJ37" s="51"/>
      <c r="AJK37" s="51"/>
      <c r="AJL37" s="51"/>
      <c r="AJM37" s="51"/>
      <c r="AJN37" s="51"/>
      <c r="AJO37" s="51"/>
      <c r="AJP37" s="51"/>
      <c r="AJQ37" s="51"/>
      <c r="AJR37" s="51"/>
      <c r="AJS37" s="51"/>
      <c r="AJT37" s="51"/>
      <c r="AJU37" s="51"/>
      <c r="AJV37" s="51"/>
      <c r="AJW37" s="51"/>
      <c r="AJX37" s="51"/>
      <c r="AJY37" s="51"/>
      <c r="AJZ37" s="51"/>
      <c r="AKA37" s="51"/>
      <c r="AKB37" s="51"/>
      <c r="AKC37" s="51"/>
      <c r="AKD37" s="51"/>
      <c r="AKE37" s="51"/>
      <c r="AKF37" s="51"/>
      <c r="AKG37" s="51"/>
      <c r="AKH37" s="51"/>
      <c r="AKI37" s="51"/>
      <c r="AKJ37" s="51"/>
      <c r="AKK37" s="51"/>
      <c r="AKL37" s="51"/>
      <c r="AKM37" s="51"/>
      <c r="AKN37" s="51"/>
      <c r="AKO37" s="51"/>
      <c r="AKP37" s="51"/>
      <c r="AKQ37" s="51"/>
      <c r="AKR37" s="51"/>
      <c r="AKS37" s="51"/>
      <c r="AKT37" s="51"/>
      <c r="AKU37" s="51"/>
      <c r="AKV37" s="51"/>
      <c r="AKW37" s="51"/>
      <c r="AKX37" s="51"/>
      <c r="AKY37" s="51"/>
      <c r="AKZ37" s="51"/>
      <c r="ALA37" s="51"/>
      <c r="ALB37" s="51"/>
      <c r="ALC37" s="51"/>
      <c r="ALD37" s="51"/>
      <c r="ALE37" s="51"/>
      <c r="ALF37" s="51"/>
      <c r="ALG37" s="51"/>
      <c r="ALH37" s="51"/>
      <c r="ALI37" s="51"/>
      <c r="ALJ37" s="51"/>
      <c r="ALK37" s="51"/>
      <c r="ALL37" s="51"/>
      <c r="ALM37" s="51"/>
      <c r="ALN37" s="51"/>
      <c r="ALO37" s="51"/>
      <c r="ALP37" s="51"/>
      <c r="ALQ37" s="51"/>
      <c r="ALR37" s="51"/>
      <c r="ALS37" s="51"/>
      <c r="ALT37" s="51"/>
      <c r="ALU37" s="51"/>
      <c r="ALV37" s="51"/>
      <c r="ALW37" s="51"/>
      <c r="ALX37" s="51"/>
      <c r="ALY37" s="51"/>
      <c r="ALZ37" s="51"/>
      <c r="AMA37" s="51"/>
      <c r="AMB37" s="51"/>
    </row>
    <row r="38" spans="1:1016" s="50" customFormat="1" ht="35.4" customHeight="1" x14ac:dyDescent="0.25">
      <c r="A38" s="137" t="s">
        <v>306</v>
      </c>
      <c r="B38" s="138"/>
      <c r="C38" s="138"/>
      <c r="D38" s="138"/>
      <c r="E38" s="138"/>
      <c r="F38" s="139"/>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c r="ABX38" s="51"/>
      <c r="ABY38" s="51"/>
      <c r="ABZ38" s="51"/>
      <c r="ACA38" s="51"/>
      <c r="ACB38" s="51"/>
      <c r="ACC38" s="51"/>
      <c r="ACD38" s="51"/>
      <c r="ACE38" s="51"/>
      <c r="ACF38" s="51"/>
      <c r="ACG38" s="51"/>
      <c r="ACH38" s="51"/>
      <c r="ACI38" s="51"/>
      <c r="ACJ38" s="51"/>
      <c r="ACK38" s="51"/>
      <c r="ACL38" s="51"/>
      <c r="ACM38" s="51"/>
      <c r="ACN38" s="51"/>
      <c r="ACO38" s="51"/>
      <c r="ACP38" s="51"/>
      <c r="ACQ38" s="51"/>
      <c r="ACR38" s="51"/>
      <c r="ACS38" s="51"/>
      <c r="ACT38" s="51"/>
      <c r="ACU38" s="51"/>
      <c r="ACV38" s="51"/>
      <c r="ACW38" s="51"/>
      <c r="ACX38" s="51"/>
      <c r="ACY38" s="51"/>
      <c r="ACZ38" s="51"/>
      <c r="ADA38" s="51"/>
      <c r="ADB38" s="51"/>
      <c r="ADC38" s="51"/>
      <c r="ADD38" s="51"/>
      <c r="ADE38" s="51"/>
      <c r="ADF38" s="51"/>
      <c r="ADG38" s="51"/>
      <c r="ADH38" s="51"/>
      <c r="ADI38" s="51"/>
      <c r="ADJ38" s="51"/>
      <c r="ADK38" s="51"/>
      <c r="ADL38" s="51"/>
      <c r="ADM38" s="51"/>
      <c r="ADN38" s="51"/>
      <c r="ADO38" s="51"/>
      <c r="ADP38" s="51"/>
      <c r="ADQ38" s="51"/>
      <c r="ADR38" s="51"/>
      <c r="ADS38" s="51"/>
      <c r="ADT38" s="51"/>
      <c r="ADU38" s="51"/>
      <c r="ADV38" s="51"/>
      <c r="ADW38" s="51"/>
      <c r="ADX38" s="51"/>
      <c r="ADY38" s="51"/>
      <c r="ADZ38" s="51"/>
      <c r="AEA38" s="51"/>
      <c r="AEB38" s="51"/>
      <c r="AEC38" s="51"/>
      <c r="AED38" s="51"/>
      <c r="AEE38" s="51"/>
      <c r="AEF38" s="51"/>
      <c r="AEG38" s="51"/>
      <c r="AEH38" s="51"/>
      <c r="AEI38" s="51"/>
      <c r="AEJ38" s="51"/>
      <c r="AEK38" s="51"/>
      <c r="AEL38" s="51"/>
      <c r="AEM38" s="51"/>
      <c r="AEN38" s="51"/>
      <c r="AEO38" s="51"/>
      <c r="AEP38" s="51"/>
      <c r="AEQ38" s="51"/>
      <c r="AER38" s="51"/>
      <c r="AES38" s="51"/>
      <c r="AET38" s="51"/>
      <c r="AEU38" s="51"/>
      <c r="AEV38" s="51"/>
      <c r="AEW38" s="51"/>
      <c r="AEX38" s="51"/>
      <c r="AEY38" s="51"/>
      <c r="AEZ38" s="51"/>
      <c r="AFA38" s="51"/>
      <c r="AFB38" s="51"/>
      <c r="AFC38" s="51"/>
      <c r="AFD38" s="51"/>
      <c r="AFE38" s="51"/>
      <c r="AFF38" s="51"/>
      <c r="AFG38" s="51"/>
      <c r="AFH38" s="51"/>
      <c r="AFI38" s="51"/>
      <c r="AFJ38" s="51"/>
      <c r="AFK38" s="51"/>
      <c r="AFL38" s="51"/>
      <c r="AFM38" s="51"/>
      <c r="AFN38" s="51"/>
      <c r="AFO38" s="51"/>
      <c r="AFP38" s="51"/>
      <c r="AFQ38" s="51"/>
      <c r="AFR38" s="51"/>
      <c r="AFS38" s="51"/>
      <c r="AFT38" s="51"/>
      <c r="AFU38" s="51"/>
      <c r="AFV38" s="51"/>
      <c r="AFW38" s="51"/>
      <c r="AFX38" s="51"/>
      <c r="AFY38" s="51"/>
      <c r="AFZ38" s="51"/>
      <c r="AGA38" s="51"/>
      <c r="AGB38" s="51"/>
      <c r="AGC38" s="51"/>
      <c r="AGD38" s="51"/>
      <c r="AGE38" s="51"/>
      <c r="AGF38" s="51"/>
      <c r="AGG38" s="51"/>
      <c r="AGH38" s="51"/>
      <c r="AGI38" s="51"/>
      <c r="AGJ38" s="51"/>
      <c r="AGK38" s="51"/>
      <c r="AGL38" s="51"/>
      <c r="AGM38" s="51"/>
      <c r="AGN38" s="51"/>
      <c r="AGO38" s="51"/>
      <c r="AGP38" s="51"/>
      <c r="AGQ38" s="51"/>
      <c r="AGR38" s="51"/>
      <c r="AGS38" s="51"/>
      <c r="AGT38" s="51"/>
      <c r="AGU38" s="51"/>
      <c r="AGV38" s="51"/>
      <c r="AGW38" s="51"/>
      <c r="AGX38" s="51"/>
      <c r="AGY38" s="51"/>
      <c r="AGZ38" s="51"/>
      <c r="AHA38" s="51"/>
      <c r="AHB38" s="51"/>
      <c r="AHC38" s="51"/>
      <c r="AHD38" s="51"/>
      <c r="AHE38" s="51"/>
      <c r="AHF38" s="51"/>
      <c r="AHG38" s="51"/>
      <c r="AHH38" s="51"/>
      <c r="AHI38" s="51"/>
      <c r="AHJ38" s="51"/>
      <c r="AHK38" s="51"/>
      <c r="AHL38" s="51"/>
      <c r="AHM38" s="51"/>
      <c r="AHN38" s="51"/>
      <c r="AHO38" s="51"/>
      <c r="AHP38" s="51"/>
      <c r="AHQ38" s="51"/>
      <c r="AHR38" s="51"/>
      <c r="AHS38" s="51"/>
      <c r="AHT38" s="51"/>
      <c r="AHU38" s="51"/>
      <c r="AHV38" s="51"/>
      <c r="AHW38" s="51"/>
      <c r="AHX38" s="51"/>
      <c r="AHY38" s="51"/>
      <c r="AHZ38" s="51"/>
      <c r="AIA38" s="51"/>
      <c r="AIB38" s="51"/>
      <c r="AIC38" s="51"/>
      <c r="AID38" s="51"/>
      <c r="AIE38" s="51"/>
      <c r="AIF38" s="51"/>
      <c r="AIG38" s="51"/>
      <c r="AIH38" s="51"/>
      <c r="AII38" s="51"/>
      <c r="AIJ38" s="51"/>
      <c r="AIK38" s="51"/>
      <c r="AIL38" s="51"/>
      <c r="AIM38" s="51"/>
      <c r="AIN38" s="51"/>
      <c r="AIO38" s="51"/>
      <c r="AIP38" s="51"/>
      <c r="AIQ38" s="51"/>
      <c r="AIR38" s="51"/>
      <c r="AIS38" s="51"/>
      <c r="AIT38" s="51"/>
      <c r="AIU38" s="51"/>
      <c r="AIV38" s="51"/>
      <c r="AIW38" s="51"/>
      <c r="AIX38" s="51"/>
      <c r="AIY38" s="51"/>
      <c r="AIZ38" s="51"/>
      <c r="AJA38" s="51"/>
      <c r="AJB38" s="51"/>
      <c r="AJC38" s="51"/>
      <c r="AJD38" s="51"/>
      <c r="AJE38" s="51"/>
      <c r="AJF38" s="51"/>
      <c r="AJG38" s="51"/>
      <c r="AJH38" s="51"/>
      <c r="AJI38" s="51"/>
      <c r="AJJ38" s="51"/>
      <c r="AJK38" s="51"/>
      <c r="AJL38" s="51"/>
      <c r="AJM38" s="51"/>
      <c r="AJN38" s="51"/>
      <c r="AJO38" s="51"/>
      <c r="AJP38" s="51"/>
      <c r="AJQ38" s="51"/>
      <c r="AJR38" s="51"/>
      <c r="AJS38" s="51"/>
      <c r="AJT38" s="51"/>
      <c r="AJU38" s="51"/>
      <c r="AJV38" s="51"/>
      <c r="AJW38" s="51"/>
      <c r="AJX38" s="51"/>
      <c r="AJY38" s="51"/>
      <c r="AJZ38" s="51"/>
      <c r="AKA38" s="51"/>
      <c r="AKB38" s="51"/>
      <c r="AKC38" s="51"/>
      <c r="AKD38" s="51"/>
      <c r="AKE38" s="51"/>
      <c r="AKF38" s="51"/>
      <c r="AKG38" s="51"/>
      <c r="AKH38" s="51"/>
      <c r="AKI38" s="51"/>
      <c r="AKJ38" s="51"/>
      <c r="AKK38" s="51"/>
      <c r="AKL38" s="51"/>
      <c r="AKM38" s="51"/>
      <c r="AKN38" s="51"/>
      <c r="AKO38" s="51"/>
      <c r="AKP38" s="51"/>
      <c r="AKQ38" s="51"/>
      <c r="AKR38" s="51"/>
      <c r="AKS38" s="51"/>
      <c r="AKT38" s="51"/>
      <c r="AKU38" s="51"/>
      <c r="AKV38" s="51"/>
      <c r="AKW38" s="51"/>
      <c r="AKX38" s="51"/>
      <c r="AKY38" s="51"/>
      <c r="AKZ38" s="51"/>
      <c r="ALA38" s="51"/>
      <c r="ALB38" s="51"/>
      <c r="ALC38" s="51"/>
      <c r="ALD38" s="51"/>
      <c r="ALE38" s="51"/>
      <c r="ALF38" s="51"/>
      <c r="ALG38" s="51"/>
      <c r="ALH38" s="51"/>
      <c r="ALI38" s="51"/>
      <c r="ALJ38" s="51"/>
      <c r="ALK38" s="51"/>
      <c r="ALL38" s="51"/>
      <c r="ALM38" s="51"/>
      <c r="ALN38" s="51"/>
      <c r="ALO38" s="51"/>
      <c r="ALP38" s="51"/>
      <c r="ALQ38" s="51"/>
      <c r="ALR38" s="51"/>
      <c r="ALS38" s="51"/>
      <c r="ALT38" s="51"/>
      <c r="ALU38" s="51"/>
      <c r="ALV38" s="51"/>
      <c r="ALW38" s="51"/>
      <c r="ALX38" s="51"/>
      <c r="ALY38" s="51"/>
      <c r="ALZ38" s="51"/>
      <c r="AMA38" s="51"/>
      <c r="AMB38" s="51"/>
    </row>
    <row r="39" spans="1:1016" s="50" customFormat="1" ht="36" customHeight="1" x14ac:dyDescent="0.25">
      <c r="A39" s="137" t="s">
        <v>307</v>
      </c>
      <c r="B39" s="138"/>
      <c r="C39" s="138"/>
      <c r="D39" s="138"/>
      <c r="E39" s="138"/>
      <c r="F39" s="139"/>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c r="ABX39" s="51"/>
      <c r="ABY39" s="51"/>
      <c r="ABZ39" s="51"/>
      <c r="ACA39" s="51"/>
      <c r="ACB39" s="51"/>
      <c r="ACC39" s="51"/>
      <c r="ACD39" s="51"/>
      <c r="ACE39" s="51"/>
      <c r="ACF39" s="51"/>
      <c r="ACG39" s="51"/>
      <c r="ACH39" s="51"/>
      <c r="ACI39" s="51"/>
      <c r="ACJ39" s="51"/>
      <c r="ACK39" s="51"/>
      <c r="ACL39" s="51"/>
      <c r="ACM39" s="51"/>
      <c r="ACN39" s="51"/>
      <c r="ACO39" s="51"/>
      <c r="ACP39" s="51"/>
      <c r="ACQ39" s="51"/>
      <c r="ACR39" s="51"/>
      <c r="ACS39" s="51"/>
      <c r="ACT39" s="51"/>
      <c r="ACU39" s="51"/>
      <c r="ACV39" s="51"/>
      <c r="ACW39" s="51"/>
      <c r="ACX39" s="51"/>
      <c r="ACY39" s="51"/>
      <c r="ACZ39" s="51"/>
      <c r="ADA39" s="51"/>
      <c r="ADB39" s="51"/>
      <c r="ADC39" s="51"/>
      <c r="ADD39" s="51"/>
      <c r="ADE39" s="51"/>
      <c r="ADF39" s="51"/>
      <c r="ADG39" s="51"/>
      <c r="ADH39" s="51"/>
      <c r="ADI39" s="51"/>
      <c r="ADJ39" s="51"/>
      <c r="ADK39" s="51"/>
      <c r="ADL39" s="51"/>
      <c r="ADM39" s="51"/>
      <c r="ADN39" s="51"/>
      <c r="ADO39" s="51"/>
      <c r="ADP39" s="51"/>
      <c r="ADQ39" s="51"/>
      <c r="ADR39" s="51"/>
      <c r="ADS39" s="51"/>
      <c r="ADT39" s="51"/>
      <c r="ADU39" s="51"/>
      <c r="ADV39" s="51"/>
      <c r="ADW39" s="51"/>
      <c r="ADX39" s="51"/>
      <c r="ADY39" s="51"/>
      <c r="ADZ39" s="51"/>
      <c r="AEA39" s="51"/>
      <c r="AEB39" s="51"/>
      <c r="AEC39" s="51"/>
      <c r="AED39" s="51"/>
      <c r="AEE39" s="51"/>
      <c r="AEF39" s="51"/>
      <c r="AEG39" s="51"/>
      <c r="AEH39" s="51"/>
      <c r="AEI39" s="51"/>
      <c r="AEJ39" s="51"/>
      <c r="AEK39" s="51"/>
      <c r="AEL39" s="51"/>
      <c r="AEM39" s="51"/>
      <c r="AEN39" s="51"/>
      <c r="AEO39" s="51"/>
      <c r="AEP39" s="51"/>
      <c r="AEQ39" s="51"/>
      <c r="AER39" s="51"/>
      <c r="AES39" s="51"/>
      <c r="AET39" s="51"/>
      <c r="AEU39" s="51"/>
      <c r="AEV39" s="51"/>
      <c r="AEW39" s="51"/>
      <c r="AEX39" s="51"/>
      <c r="AEY39" s="51"/>
      <c r="AEZ39" s="51"/>
      <c r="AFA39" s="51"/>
      <c r="AFB39" s="51"/>
      <c r="AFC39" s="51"/>
      <c r="AFD39" s="51"/>
      <c r="AFE39" s="51"/>
      <c r="AFF39" s="51"/>
      <c r="AFG39" s="51"/>
      <c r="AFH39" s="51"/>
      <c r="AFI39" s="51"/>
      <c r="AFJ39" s="51"/>
      <c r="AFK39" s="51"/>
      <c r="AFL39" s="51"/>
      <c r="AFM39" s="51"/>
      <c r="AFN39" s="51"/>
      <c r="AFO39" s="51"/>
      <c r="AFP39" s="51"/>
      <c r="AFQ39" s="51"/>
      <c r="AFR39" s="51"/>
      <c r="AFS39" s="51"/>
      <c r="AFT39" s="51"/>
      <c r="AFU39" s="51"/>
      <c r="AFV39" s="51"/>
      <c r="AFW39" s="51"/>
      <c r="AFX39" s="51"/>
      <c r="AFY39" s="51"/>
      <c r="AFZ39" s="51"/>
      <c r="AGA39" s="51"/>
      <c r="AGB39" s="51"/>
      <c r="AGC39" s="51"/>
      <c r="AGD39" s="51"/>
      <c r="AGE39" s="51"/>
      <c r="AGF39" s="51"/>
      <c r="AGG39" s="51"/>
      <c r="AGH39" s="51"/>
      <c r="AGI39" s="51"/>
      <c r="AGJ39" s="51"/>
      <c r="AGK39" s="51"/>
      <c r="AGL39" s="51"/>
      <c r="AGM39" s="51"/>
      <c r="AGN39" s="51"/>
      <c r="AGO39" s="51"/>
      <c r="AGP39" s="51"/>
      <c r="AGQ39" s="51"/>
      <c r="AGR39" s="51"/>
      <c r="AGS39" s="51"/>
      <c r="AGT39" s="51"/>
      <c r="AGU39" s="51"/>
      <c r="AGV39" s="51"/>
      <c r="AGW39" s="51"/>
      <c r="AGX39" s="51"/>
      <c r="AGY39" s="51"/>
      <c r="AGZ39" s="51"/>
      <c r="AHA39" s="51"/>
      <c r="AHB39" s="51"/>
      <c r="AHC39" s="51"/>
      <c r="AHD39" s="51"/>
      <c r="AHE39" s="51"/>
      <c r="AHF39" s="51"/>
      <c r="AHG39" s="51"/>
      <c r="AHH39" s="51"/>
      <c r="AHI39" s="51"/>
      <c r="AHJ39" s="51"/>
      <c r="AHK39" s="51"/>
      <c r="AHL39" s="51"/>
      <c r="AHM39" s="51"/>
      <c r="AHN39" s="51"/>
      <c r="AHO39" s="51"/>
      <c r="AHP39" s="51"/>
      <c r="AHQ39" s="51"/>
      <c r="AHR39" s="51"/>
      <c r="AHS39" s="51"/>
      <c r="AHT39" s="51"/>
      <c r="AHU39" s="51"/>
      <c r="AHV39" s="51"/>
      <c r="AHW39" s="51"/>
      <c r="AHX39" s="51"/>
      <c r="AHY39" s="51"/>
      <c r="AHZ39" s="51"/>
      <c r="AIA39" s="51"/>
      <c r="AIB39" s="51"/>
      <c r="AIC39" s="51"/>
      <c r="AID39" s="51"/>
      <c r="AIE39" s="51"/>
      <c r="AIF39" s="51"/>
      <c r="AIG39" s="51"/>
      <c r="AIH39" s="51"/>
      <c r="AII39" s="51"/>
      <c r="AIJ39" s="51"/>
      <c r="AIK39" s="51"/>
      <c r="AIL39" s="51"/>
      <c r="AIM39" s="51"/>
      <c r="AIN39" s="51"/>
      <c r="AIO39" s="51"/>
      <c r="AIP39" s="51"/>
      <c r="AIQ39" s="51"/>
      <c r="AIR39" s="51"/>
      <c r="AIS39" s="51"/>
      <c r="AIT39" s="51"/>
      <c r="AIU39" s="51"/>
      <c r="AIV39" s="51"/>
      <c r="AIW39" s="51"/>
      <c r="AIX39" s="51"/>
      <c r="AIY39" s="51"/>
      <c r="AIZ39" s="51"/>
      <c r="AJA39" s="51"/>
      <c r="AJB39" s="51"/>
      <c r="AJC39" s="51"/>
      <c r="AJD39" s="51"/>
      <c r="AJE39" s="51"/>
      <c r="AJF39" s="51"/>
      <c r="AJG39" s="51"/>
      <c r="AJH39" s="51"/>
      <c r="AJI39" s="51"/>
      <c r="AJJ39" s="51"/>
      <c r="AJK39" s="51"/>
      <c r="AJL39" s="51"/>
      <c r="AJM39" s="51"/>
      <c r="AJN39" s="51"/>
      <c r="AJO39" s="51"/>
      <c r="AJP39" s="51"/>
      <c r="AJQ39" s="51"/>
      <c r="AJR39" s="51"/>
      <c r="AJS39" s="51"/>
      <c r="AJT39" s="51"/>
      <c r="AJU39" s="51"/>
      <c r="AJV39" s="51"/>
      <c r="AJW39" s="51"/>
      <c r="AJX39" s="51"/>
      <c r="AJY39" s="51"/>
      <c r="AJZ39" s="51"/>
      <c r="AKA39" s="51"/>
      <c r="AKB39" s="51"/>
      <c r="AKC39" s="51"/>
      <c r="AKD39" s="51"/>
      <c r="AKE39" s="51"/>
      <c r="AKF39" s="51"/>
      <c r="AKG39" s="51"/>
      <c r="AKH39" s="51"/>
      <c r="AKI39" s="51"/>
      <c r="AKJ39" s="51"/>
      <c r="AKK39" s="51"/>
      <c r="AKL39" s="51"/>
      <c r="AKM39" s="51"/>
      <c r="AKN39" s="51"/>
      <c r="AKO39" s="51"/>
      <c r="AKP39" s="51"/>
      <c r="AKQ39" s="51"/>
      <c r="AKR39" s="51"/>
      <c r="AKS39" s="51"/>
      <c r="AKT39" s="51"/>
      <c r="AKU39" s="51"/>
      <c r="AKV39" s="51"/>
      <c r="AKW39" s="51"/>
      <c r="AKX39" s="51"/>
      <c r="AKY39" s="51"/>
      <c r="AKZ39" s="51"/>
      <c r="ALA39" s="51"/>
      <c r="ALB39" s="51"/>
      <c r="ALC39" s="51"/>
      <c r="ALD39" s="51"/>
      <c r="ALE39" s="51"/>
      <c r="ALF39" s="51"/>
      <c r="ALG39" s="51"/>
      <c r="ALH39" s="51"/>
      <c r="ALI39" s="51"/>
      <c r="ALJ39" s="51"/>
      <c r="ALK39" s="51"/>
      <c r="ALL39" s="51"/>
      <c r="ALM39" s="51"/>
      <c r="ALN39" s="51"/>
      <c r="ALO39" s="51"/>
      <c r="ALP39" s="51"/>
      <c r="ALQ39" s="51"/>
      <c r="ALR39" s="51"/>
      <c r="ALS39" s="51"/>
      <c r="ALT39" s="51"/>
      <c r="ALU39" s="51"/>
      <c r="ALV39" s="51"/>
      <c r="ALW39" s="51"/>
      <c r="ALX39" s="51"/>
      <c r="ALY39" s="51"/>
      <c r="ALZ39" s="51"/>
      <c r="AMA39" s="51"/>
      <c r="AMB39" s="51"/>
    </row>
    <row r="40" spans="1:1016" s="50" customFormat="1" ht="38.25" customHeight="1" x14ac:dyDescent="0.25">
      <c r="A40" s="137" t="s">
        <v>308</v>
      </c>
      <c r="B40" s="138"/>
      <c r="C40" s="138"/>
      <c r="D40" s="138"/>
      <c r="E40" s="138"/>
      <c r="F40" s="139"/>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c r="XE40" s="51"/>
      <c r="XF40" s="51"/>
      <c r="XG40" s="51"/>
      <c r="XH40" s="51"/>
      <c r="XI40" s="51"/>
      <c r="XJ40" s="51"/>
      <c r="XK40" s="51"/>
      <c r="XL40" s="51"/>
      <c r="XM40" s="51"/>
      <c r="XN40" s="51"/>
      <c r="XO40" s="51"/>
      <c r="XP40" s="51"/>
      <c r="XQ40" s="51"/>
      <c r="XR40" s="51"/>
      <c r="XS40" s="51"/>
      <c r="XT40" s="51"/>
      <c r="XU40" s="51"/>
      <c r="XV40" s="51"/>
      <c r="XW40" s="51"/>
      <c r="XX40" s="51"/>
      <c r="XY40" s="51"/>
      <c r="XZ40" s="51"/>
      <c r="YA40" s="51"/>
      <c r="YB40" s="51"/>
      <c r="YC40" s="51"/>
      <c r="YD40" s="51"/>
      <c r="YE40" s="51"/>
      <c r="YF40" s="51"/>
      <c r="YG40" s="51"/>
      <c r="YH40" s="51"/>
      <c r="YI40" s="51"/>
      <c r="YJ40" s="51"/>
      <c r="YK40" s="51"/>
      <c r="YL40" s="51"/>
      <c r="YM40" s="51"/>
      <c r="YN40" s="51"/>
      <c r="YO40" s="51"/>
      <c r="YP40" s="51"/>
      <c r="YQ40" s="51"/>
      <c r="YR40" s="51"/>
      <c r="YS40" s="51"/>
      <c r="YT40" s="51"/>
      <c r="YU40" s="51"/>
      <c r="YV40" s="51"/>
      <c r="YW40" s="51"/>
      <c r="YX40" s="51"/>
      <c r="YY40" s="51"/>
      <c r="YZ40" s="51"/>
      <c r="ZA40" s="51"/>
      <c r="ZB40" s="51"/>
      <c r="ZC40" s="51"/>
      <c r="ZD40" s="51"/>
      <c r="ZE40" s="51"/>
      <c r="ZF40" s="51"/>
      <c r="ZG40" s="51"/>
      <c r="ZH40" s="51"/>
      <c r="ZI40" s="51"/>
      <c r="ZJ40" s="51"/>
      <c r="ZK40" s="51"/>
      <c r="ZL40" s="51"/>
      <c r="ZM40" s="51"/>
      <c r="ZN40" s="51"/>
      <c r="ZO40" s="51"/>
      <c r="ZP40" s="51"/>
      <c r="ZQ40" s="51"/>
      <c r="ZR40" s="51"/>
      <c r="ZS40" s="51"/>
      <c r="ZT40" s="51"/>
      <c r="ZU40" s="51"/>
      <c r="ZV40" s="51"/>
      <c r="ZW40" s="51"/>
      <c r="ZX40" s="51"/>
      <c r="ZY40" s="51"/>
      <c r="ZZ40" s="51"/>
      <c r="AAA40" s="51"/>
      <c r="AAB40" s="51"/>
      <c r="AAC40" s="51"/>
      <c r="AAD40" s="51"/>
      <c r="AAE40" s="51"/>
      <c r="AAF40" s="51"/>
      <c r="AAG40" s="51"/>
      <c r="AAH40" s="51"/>
      <c r="AAI40" s="51"/>
      <c r="AAJ40" s="51"/>
      <c r="AAK40" s="51"/>
      <c r="AAL40" s="51"/>
      <c r="AAM40" s="51"/>
      <c r="AAN40" s="51"/>
      <c r="AAO40" s="51"/>
      <c r="AAP40" s="51"/>
      <c r="AAQ40" s="51"/>
      <c r="AAR40" s="51"/>
      <c r="AAS40" s="51"/>
      <c r="AAT40" s="51"/>
      <c r="AAU40" s="51"/>
      <c r="AAV40" s="51"/>
      <c r="AAW40" s="51"/>
      <c r="AAX40" s="51"/>
      <c r="AAY40" s="51"/>
      <c r="AAZ40" s="51"/>
      <c r="ABA40" s="51"/>
      <c r="ABB40" s="51"/>
      <c r="ABC40" s="51"/>
      <c r="ABD40" s="51"/>
      <c r="ABE40" s="51"/>
      <c r="ABF40" s="51"/>
      <c r="ABG40" s="51"/>
      <c r="ABH40" s="51"/>
      <c r="ABI40" s="51"/>
      <c r="ABJ40" s="51"/>
      <c r="ABK40" s="51"/>
      <c r="ABL40" s="51"/>
      <c r="ABM40" s="51"/>
      <c r="ABN40" s="51"/>
      <c r="ABO40" s="51"/>
      <c r="ABP40" s="51"/>
      <c r="ABQ40" s="51"/>
      <c r="ABR40" s="51"/>
      <c r="ABS40" s="51"/>
      <c r="ABT40" s="51"/>
      <c r="ABU40" s="51"/>
      <c r="ABV40" s="51"/>
      <c r="ABW40" s="51"/>
      <c r="ABX40" s="51"/>
      <c r="ABY40" s="51"/>
      <c r="ABZ40" s="51"/>
      <c r="ACA40" s="51"/>
      <c r="ACB40" s="51"/>
      <c r="ACC40" s="51"/>
      <c r="ACD40" s="51"/>
      <c r="ACE40" s="51"/>
      <c r="ACF40" s="51"/>
      <c r="ACG40" s="51"/>
      <c r="ACH40" s="51"/>
      <c r="ACI40" s="51"/>
      <c r="ACJ40" s="51"/>
      <c r="ACK40" s="51"/>
      <c r="ACL40" s="51"/>
      <c r="ACM40" s="51"/>
      <c r="ACN40" s="51"/>
      <c r="ACO40" s="51"/>
      <c r="ACP40" s="51"/>
      <c r="ACQ40" s="51"/>
      <c r="ACR40" s="51"/>
      <c r="ACS40" s="51"/>
      <c r="ACT40" s="51"/>
      <c r="ACU40" s="51"/>
      <c r="ACV40" s="51"/>
      <c r="ACW40" s="51"/>
      <c r="ACX40" s="51"/>
      <c r="ACY40" s="51"/>
      <c r="ACZ40" s="51"/>
      <c r="ADA40" s="51"/>
      <c r="ADB40" s="51"/>
      <c r="ADC40" s="51"/>
      <c r="ADD40" s="51"/>
      <c r="ADE40" s="51"/>
      <c r="ADF40" s="51"/>
      <c r="ADG40" s="51"/>
      <c r="ADH40" s="51"/>
      <c r="ADI40" s="51"/>
      <c r="ADJ40" s="51"/>
      <c r="ADK40" s="51"/>
      <c r="ADL40" s="51"/>
      <c r="ADM40" s="51"/>
      <c r="ADN40" s="51"/>
      <c r="ADO40" s="51"/>
      <c r="ADP40" s="51"/>
      <c r="ADQ40" s="51"/>
      <c r="ADR40" s="51"/>
      <c r="ADS40" s="51"/>
      <c r="ADT40" s="51"/>
      <c r="ADU40" s="51"/>
      <c r="ADV40" s="51"/>
      <c r="ADW40" s="51"/>
      <c r="ADX40" s="51"/>
      <c r="ADY40" s="51"/>
      <c r="ADZ40" s="51"/>
      <c r="AEA40" s="51"/>
      <c r="AEB40" s="51"/>
      <c r="AEC40" s="51"/>
      <c r="AED40" s="51"/>
      <c r="AEE40" s="51"/>
      <c r="AEF40" s="51"/>
      <c r="AEG40" s="51"/>
      <c r="AEH40" s="51"/>
      <c r="AEI40" s="51"/>
      <c r="AEJ40" s="51"/>
      <c r="AEK40" s="51"/>
      <c r="AEL40" s="51"/>
      <c r="AEM40" s="51"/>
      <c r="AEN40" s="51"/>
      <c r="AEO40" s="51"/>
      <c r="AEP40" s="51"/>
      <c r="AEQ40" s="51"/>
      <c r="AER40" s="51"/>
      <c r="AES40" s="51"/>
      <c r="AET40" s="51"/>
      <c r="AEU40" s="51"/>
      <c r="AEV40" s="51"/>
      <c r="AEW40" s="51"/>
      <c r="AEX40" s="51"/>
      <c r="AEY40" s="51"/>
      <c r="AEZ40" s="51"/>
      <c r="AFA40" s="51"/>
      <c r="AFB40" s="51"/>
      <c r="AFC40" s="51"/>
      <c r="AFD40" s="51"/>
      <c r="AFE40" s="51"/>
      <c r="AFF40" s="51"/>
      <c r="AFG40" s="51"/>
      <c r="AFH40" s="51"/>
      <c r="AFI40" s="51"/>
      <c r="AFJ40" s="51"/>
      <c r="AFK40" s="51"/>
      <c r="AFL40" s="51"/>
      <c r="AFM40" s="51"/>
      <c r="AFN40" s="51"/>
      <c r="AFO40" s="51"/>
      <c r="AFP40" s="51"/>
      <c r="AFQ40" s="51"/>
      <c r="AFR40" s="51"/>
      <c r="AFS40" s="51"/>
      <c r="AFT40" s="51"/>
      <c r="AFU40" s="51"/>
      <c r="AFV40" s="51"/>
      <c r="AFW40" s="51"/>
      <c r="AFX40" s="51"/>
      <c r="AFY40" s="51"/>
      <c r="AFZ40" s="51"/>
      <c r="AGA40" s="51"/>
      <c r="AGB40" s="51"/>
      <c r="AGC40" s="51"/>
      <c r="AGD40" s="51"/>
      <c r="AGE40" s="51"/>
      <c r="AGF40" s="51"/>
      <c r="AGG40" s="51"/>
      <c r="AGH40" s="51"/>
      <c r="AGI40" s="51"/>
      <c r="AGJ40" s="51"/>
      <c r="AGK40" s="51"/>
      <c r="AGL40" s="51"/>
      <c r="AGM40" s="51"/>
      <c r="AGN40" s="51"/>
      <c r="AGO40" s="51"/>
      <c r="AGP40" s="51"/>
      <c r="AGQ40" s="51"/>
      <c r="AGR40" s="51"/>
      <c r="AGS40" s="51"/>
      <c r="AGT40" s="51"/>
      <c r="AGU40" s="51"/>
      <c r="AGV40" s="51"/>
      <c r="AGW40" s="51"/>
      <c r="AGX40" s="51"/>
      <c r="AGY40" s="51"/>
      <c r="AGZ40" s="51"/>
      <c r="AHA40" s="51"/>
      <c r="AHB40" s="51"/>
      <c r="AHC40" s="51"/>
      <c r="AHD40" s="51"/>
      <c r="AHE40" s="51"/>
      <c r="AHF40" s="51"/>
      <c r="AHG40" s="51"/>
      <c r="AHH40" s="51"/>
      <c r="AHI40" s="51"/>
      <c r="AHJ40" s="51"/>
      <c r="AHK40" s="51"/>
      <c r="AHL40" s="51"/>
      <c r="AHM40" s="51"/>
      <c r="AHN40" s="51"/>
      <c r="AHO40" s="51"/>
      <c r="AHP40" s="51"/>
      <c r="AHQ40" s="51"/>
      <c r="AHR40" s="51"/>
      <c r="AHS40" s="51"/>
      <c r="AHT40" s="51"/>
      <c r="AHU40" s="51"/>
      <c r="AHV40" s="51"/>
      <c r="AHW40" s="51"/>
      <c r="AHX40" s="51"/>
      <c r="AHY40" s="51"/>
      <c r="AHZ40" s="51"/>
      <c r="AIA40" s="51"/>
      <c r="AIB40" s="51"/>
      <c r="AIC40" s="51"/>
      <c r="AID40" s="51"/>
      <c r="AIE40" s="51"/>
      <c r="AIF40" s="51"/>
      <c r="AIG40" s="51"/>
      <c r="AIH40" s="51"/>
      <c r="AII40" s="51"/>
      <c r="AIJ40" s="51"/>
      <c r="AIK40" s="51"/>
      <c r="AIL40" s="51"/>
      <c r="AIM40" s="51"/>
      <c r="AIN40" s="51"/>
      <c r="AIO40" s="51"/>
      <c r="AIP40" s="51"/>
      <c r="AIQ40" s="51"/>
      <c r="AIR40" s="51"/>
      <c r="AIS40" s="51"/>
      <c r="AIT40" s="51"/>
      <c r="AIU40" s="51"/>
      <c r="AIV40" s="51"/>
      <c r="AIW40" s="51"/>
      <c r="AIX40" s="51"/>
      <c r="AIY40" s="51"/>
      <c r="AIZ40" s="51"/>
      <c r="AJA40" s="51"/>
      <c r="AJB40" s="51"/>
      <c r="AJC40" s="51"/>
      <c r="AJD40" s="51"/>
      <c r="AJE40" s="51"/>
      <c r="AJF40" s="51"/>
      <c r="AJG40" s="51"/>
      <c r="AJH40" s="51"/>
      <c r="AJI40" s="51"/>
      <c r="AJJ40" s="51"/>
      <c r="AJK40" s="51"/>
      <c r="AJL40" s="51"/>
      <c r="AJM40" s="51"/>
      <c r="AJN40" s="51"/>
      <c r="AJO40" s="51"/>
      <c r="AJP40" s="51"/>
      <c r="AJQ40" s="51"/>
      <c r="AJR40" s="51"/>
      <c r="AJS40" s="51"/>
      <c r="AJT40" s="51"/>
      <c r="AJU40" s="51"/>
      <c r="AJV40" s="51"/>
      <c r="AJW40" s="51"/>
      <c r="AJX40" s="51"/>
      <c r="AJY40" s="51"/>
      <c r="AJZ40" s="51"/>
      <c r="AKA40" s="51"/>
      <c r="AKB40" s="51"/>
      <c r="AKC40" s="51"/>
      <c r="AKD40" s="51"/>
      <c r="AKE40" s="51"/>
      <c r="AKF40" s="51"/>
      <c r="AKG40" s="51"/>
      <c r="AKH40" s="51"/>
      <c r="AKI40" s="51"/>
      <c r="AKJ40" s="51"/>
      <c r="AKK40" s="51"/>
      <c r="AKL40" s="51"/>
      <c r="AKM40" s="51"/>
      <c r="AKN40" s="51"/>
      <c r="AKO40" s="51"/>
      <c r="AKP40" s="51"/>
      <c r="AKQ40" s="51"/>
      <c r="AKR40" s="51"/>
      <c r="AKS40" s="51"/>
      <c r="AKT40" s="51"/>
      <c r="AKU40" s="51"/>
      <c r="AKV40" s="51"/>
      <c r="AKW40" s="51"/>
      <c r="AKX40" s="51"/>
      <c r="AKY40" s="51"/>
      <c r="AKZ40" s="51"/>
      <c r="ALA40" s="51"/>
      <c r="ALB40" s="51"/>
      <c r="ALC40" s="51"/>
      <c r="ALD40" s="51"/>
      <c r="ALE40" s="51"/>
      <c r="ALF40" s="51"/>
      <c r="ALG40" s="51"/>
      <c r="ALH40" s="51"/>
      <c r="ALI40" s="51"/>
      <c r="ALJ40" s="51"/>
      <c r="ALK40" s="51"/>
      <c r="ALL40" s="51"/>
      <c r="ALM40" s="51"/>
      <c r="ALN40" s="51"/>
      <c r="ALO40" s="51"/>
      <c r="ALP40" s="51"/>
      <c r="ALQ40" s="51"/>
      <c r="ALR40" s="51"/>
      <c r="ALS40" s="51"/>
      <c r="ALT40" s="51"/>
      <c r="ALU40" s="51"/>
      <c r="ALV40" s="51"/>
      <c r="ALW40" s="51"/>
      <c r="ALX40" s="51"/>
      <c r="ALY40" s="51"/>
      <c r="ALZ40" s="51"/>
      <c r="AMA40" s="51"/>
      <c r="AMB40" s="51"/>
    </row>
    <row r="41" spans="1:1016" s="50" customFormat="1" ht="16.5" customHeight="1" x14ac:dyDescent="0.25">
      <c r="A41" s="137" t="s">
        <v>309</v>
      </c>
      <c r="B41" s="138"/>
      <c r="C41" s="138"/>
      <c r="D41" s="138"/>
      <c r="E41" s="138"/>
      <c r="F41" s="139"/>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c r="ABX41" s="51"/>
      <c r="ABY41" s="51"/>
      <c r="ABZ41" s="51"/>
      <c r="ACA41" s="51"/>
      <c r="ACB41" s="51"/>
      <c r="ACC41" s="51"/>
      <c r="ACD41" s="51"/>
      <c r="ACE41" s="51"/>
      <c r="ACF41" s="51"/>
      <c r="ACG41" s="51"/>
      <c r="ACH41" s="51"/>
      <c r="ACI41" s="51"/>
      <c r="ACJ41" s="51"/>
      <c r="ACK41" s="51"/>
      <c r="ACL41" s="51"/>
      <c r="ACM41" s="51"/>
      <c r="ACN41" s="51"/>
      <c r="ACO41" s="51"/>
      <c r="ACP41" s="51"/>
      <c r="ACQ41" s="51"/>
      <c r="ACR41" s="51"/>
      <c r="ACS41" s="51"/>
      <c r="ACT41" s="51"/>
      <c r="ACU41" s="51"/>
      <c r="ACV41" s="51"/>
      <c r="ACW41" s="51"/>
      <c r="ACX41" s="51"/>
      <c r="ACY41" s="51"/>
      <c r="ACZ41" s="51"/>
      <c r="ADA41" s="51"/>
      <c r="ADB41" s="51"/>
      <c r="ADC41" s="51"/>
      <c r="ADD41" s="51"/>
      <c r="ADE41" s="51"/>
      <c r="ADF41" s="51"/>
      <c r="ADG41" s="51"/>
      <c r="ADH41" s="51"/>
      <c r="ADI41" s="51"/>
      <c r="ADJ41" s="51"/>
      <c r="ADK41" s="51"/>
      <c r="ADL41" s="51"/>
      <c r="ADM41" s="51"/>
      <c r="ADN41" s="51"/>
      <c r="ADO41" s="51"/>
      <c r="ADP41" s="51"/>
      <c r="ADQ41" s="51"/>
      <c r="ADR41" s="51"/>
      <c r="ADS41" s="51"/>
      <c r="ADT41" s="51"/>
      <c r="ADU41" s="51"/>
      <c r="ADV41" s="51"/>
      <c r="ADW41" s="51"/>
      <c r="ADX41" s="51"/>
      <c r="ADY41" s="51"/>
      <c r="ADZ41" s="51"/>
      <c r="AEA41" s="51"/>
      <c r="AEB41" s="51"/>
      <c r="AEC41" s="51"/>
      <c r="AED41" s="51"/>
      <c r="AEE41" s="51"/>
      <c r="AEF41" s="51"/>
      <c r="AEG41" s="51"/>
      <c r="AEH41" s="51"/>
      <c r="AEI41" s="51"/>
      <c r="AEJ41" s="51"/>
      <c r="AEK41" s="51"/>
      <c r="AEL41" s="51"/>
      <c r="AEM41" s="51"/>
      <c r="AEN41" s="51"/>
      <c r="AEO41" s="51"/>
      <c r="AEP41" s="51"/>
      <c r="AEQ41" s="51"/>
      <c r="AER41" s="51"/>
      <c r="AES41" s="51"/>
      <c r="AET41" s="51"/>
      <c r="AEU41" s="51"/>
      <c r="AEV41" s="51"/>
      <c r="AEW41" s="51"/>
      <c r="AEX41" s="51"/>
      <c r="AEY41" s="51"/>
      <c r="AEZ41" s="51"/>
      <c r="AFA41" s="51"/>
      <c r="AFB41" s="51"/>
      <c r="AFC41" s="51"/>
      <c r="AFD41" s="51"/>
      <c r="AFE41" s="51"/>
      <c r="AFF41" s="51"/>
      <c r="AFG41" s="51"/>
      <c r="AFH41" s="51"/>
      <c r="AFI41" s="51"/>
      <c r="AFJ41" s="51"/>
      <c r="AFK41" s="51"/>
      <c r="AFL41" s="51"/>
      <c r="AFM41" s="51"/>
      <c r="AFN41" s="51"/>
      <c r="AFO41" s="51"/>
      <c r="AFP41" s="51"/>
      <c r="AFQ41" s="51"/>
      <c r="AFR41" s="51"/>
      <c r="AFS41" s="51"/>
      <c r="AFT41" s="51"/>
      <c r="AFU41" s="51"/>
      <c r="AFV41" s="51"/>
      <c r="AFW41" s="51"/>
      <c r="AFX41" s="51"/>
      <c r="AFY41" s="51"/>
      <c r="AFZ41" s="51"/>
      <c r="AGA41" s="51"/>
      <c r="AGB41" s="51"/>
      <c r="AGC41" s="51"/>
      <c r="AGD41" s="51"/>
      <c r="AGE41" s="51"/>
      <c r="AGF41" s="51"/>
      <c r="AGG41" s="51"/>
      <c r="AGH41" s="51"/>
      <c r="AGI41" s="51"/>
      <c r="AGJ41" s="51"/>
      <c r="AGK41" s="51"/>
      <c r="AGL41" s="51"/>
      <c r="AGM41" s="51"/>
      <c r="AGN41" s="51"/>
      <c r="AGO41" s="51"/>
      <c r="AGP41" s="51"/>
      <c r="AGQ41" s="51"/>
      <c r="AGR41" s="51"/>
      <c r="AGS41" s="51"/>
      <c r="AGT41" s="51"/>
      <c r="AGU41" s="51"/>
      <c r="AGV41" s="51"/>
      <c r="AGW41" s="51"/>
      <c r="AGX41" s="51"/>
      <c r="AGY41" s="51"/>
      <c r="AGZ41" s="51"/>
      <c r="AHA41" s="51"/>
      <c r="AHB41" s="51"/>
      <c r="AHC41" s="51"/>
      <c r="AHD41" s="51"/>
      <c r="AHE41" s="51"/>
      <c r="AHF41" s="51"/>
      <c r="AHG41" s="51"/>
      <c r="AHH41" s="51"/>
      <c r="AHI41" s="51"/>
      <c r="AHJ41" s="51"/>
      <c r="AHK41" s="51"/>
      <c r="AHL41" s="51"/>
      <c r="AHM41" s="51"/>
      <c r="AHN41" s="51"/>
      <c r="AHO41" s="51"/>
      <c r="AHP41" s="51"/>
      <c r="AHQ41" s="51"/>
      <c r="AHR41" s="51"/>
      <c r="AHS41" s="51"/>
      <c r="AHT41" s="51"/>
      <c r="AHU41" s="51"/>
      <c r="AHV41" s="51"/>
      <c r="AHW41" s="51"/>
      <c r="AHX41" s="51"/>
      <c r="AHY41" s="51"/>
      <c r="AHZ41" s="51"/>
      <c r="AIA41" s="51"/>
      <c r="AIB41" s="51"/>
      <c r="AIC41" s="51"/>
      <c r="AID41" s="51"/>
      <c r="AIE41" s="51"/>
      <c r="AIF41" s="51"/>
      <c r="AIG41" s="51"/>
      <c r="AIH41" s="51"/>
      <c r="AII41" s="51"/>
      <c r="AIJ41" s="51"/>
      <c r="AIK41" s="51"/>
      <c r="AIL41" s="51"/>
      <c r="AIM41" s="51"/>
      <c r="AIN41" s="51"/>
      <c r="AIO41" s="51"/>
      <c r="AIP41" s="51"/>
      <c r="AIQ41" s="51"/>
      <c r="AIR41" s="51"/>
      <c r="AIS41" s="51"/>
      <c r="AIT41" s="51"/>
      <c r="AIU41" s="51"/>
      <c r="AIV41" s="51"/>
      <c r="AIW41" s="51"/>
      <c r="AIX41" s="51"/>
      <c r="AIY41" s="51"/>
      <c r="AIZ41" s="51"/>
      <c r="AJA41" s="51"/>
      <c r="AJB41" s="51"/>
      <c r="AJC41" s="51"/>
      <c r="AJD41" s="51"/>
      <c r="AJE41" s="51"/>
      <c r="AJF41" s="51"/>
      <c r="AJG41" s="51"/>
      <c r="AJH41" s="51"/>
      <c r="AJI41" s="51"/>
      <c r="AJJ41" s="51"/>
      <c r="AJK41" s="51"/>
      <c r="AJL41" s="51"/>
      <c r="AJM41" s="51"/>
      <c r="AJN41" s="51"/>
      <c r="AJO41" s="51"/>
      <c r="AJP41" s="51"/>
      <c r="AJQ41" s="51"/>
      <c r="AJR41" s="51"/>
      <c r="AJS41" s="51"/>
      <c r="AJT41" s="51"/>
      <c r="AJU41" s="51"/>
      <c r="AJV41" s="51"/>
      <c r="AJW41" s="51"/>
      <c r="AJX41" s="51"/>
      <c r="AJY41" s="51"/>
      <c r="AJZ41" s="51"/>
      <c r="AKA41" s="51"/>
      <c r="AKB41" s="51"/>
      <c r="AKC41" s="51"/>
      <c r="AKD41" s="51"/>
      <c r="AKE41" s="51"/>
      <c r="AKF41" s="51"/>
      <c r="AKG41" s="51"/>
      <c r="AKH41" s="51"/>
      <c r="AKI41" s="51"/>
      <c r="AKJ41" s="51"/>
      <c r="AKK41" s="51"/>
      <c r="AKL41" s="51"/>
      <c r="AKM41" s="51"/>
      <c r="AKN41" s="51"/>
      <c r="AKO41" s="51"/>
      <c r="AKP41" s="51"/>
      <c r="AKQ41" s="51"/>
      <c r="AKR41" s="51"/>
      <c r="AKS41" s="51"/>
      <c r="AKT41" s="51"/>
      <c r="AKU41" s="51"/>
      <c r="AKV41" s="51"/>
      <c r="AKW41" s="51"/>
      <c r="AKX41" s="51"/>
      <c r="AKY41" s="51"/>
      <c r="AKZ41" s="51"/>
      <c r="ALA41" s="51"/>
      <c r="ALB41" s="51"/>
      <c r="ALC41" s="51"/>
      <c r="ALD41" s="51"/>
      <c r="ALE41" s="51"/>
      <c r="ALF41" s="51"/>
      <c r="ALG41" s="51"/>
      <c r="ALH41" s="51"/>
      <c r="ALI41" s="51"/>
      <c r="ALJ41" s="51"/>
      <c r="ALK41" s="51"/>
      <c r="ALL41" s="51"/>
      <c r="ALM41" s="51"/>
      <c r="ALN41" s="51"/>
      <c r="ALO41" s="51"/>
      <c r="ALP41" s="51"/>
      <c r="ALQ41" s="51"/>
      <c r="ALR41" s="51"/>
      <c r="ALS41" s="51"/>
      <c r="ALT41" s="51"/>
      <c r="ALU41" s="51"/>
      <c r="ALV41" s="51"/>
      <c r="ALW41" s="51"/>
      <c r="ALX41" s="51"/>
      <c r="ALY41" s="51"/>
      <c r="ALZ41" s="51"/>
      <c r="AMA41" s="51"/>
      <c r="AMB41" s="51"/>
    </row>
  </sheetData>
  <mergeCells count="20">
    <mergeCell ref="A37:F37"/>
    <mergeCell ref="A38:F38"/>
    <mergeCell ref="A39:F39"/>
    <mergeCell ref="A40:F40"/>
    <mergeCell ref="A41:F41"/>
    <mergeCell ref="B2:D2"/>
    <mergeCell ref="B3:D3"/>
    <mergeCell ref="B4:D4"/>
    <mergeCell ref="B5:D5"/>
    <mergeCell ref="A7:A8"/>
    <mergeCell ref="B7:B8"/>
    <mergeCell ref="C7:C8"/>
    <mergeCell ref="D7:D8"/>
    <mergeCell ref="E7:E8"/>
    <mergeCell ref="F7:F8"/>
    <mergeCell ref="A9:F9"/>
    <mergeCell ref="A33:E33"/>
    <mergeCell ref="A35:E35"/>
    <mergeCell ref="B10:F10"/>
    <mergeCell ref="B11:F11"/>
  </mergeCells>
  <printOptions horizontalCentered="1"/>
  <pageMargins left="0.70866141732283472" right="0.70866141732283472" top="0.70866141732283472" bottom="0.70866141732283472" header="0.51181102362204722" footer="0.51181102362204722"/>
  <pageSetup scale="6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3BC4E-3227-40CF-A4BE-CA1718F0749F}">
  <sheetPr>
    <pageSetUpPr fitToPage="1"/>
  </sheetPr>
  <dimension ref="A1:ALM109"/>
  <sheetViews>
    <sheetView view="pageBreakPreview" topLeftCell="A30" zoomScale="60" zoomScaleNormal="70" workbookViewId="0">
      <selection activeCell="H36" sqref="H36"/>
    </sheetView>
  </sheetViews>
  <sheetFormatPr baseColWidth="10" defaultColWidth="11.44140625" defaultRowHeight="13.8" x14ac:dyDescent="0.25"/>
  <cols>
    <col min="1" max="1" width="12.33203125" style="51" customWidth="1"/>
    <col min="2" max="2" width="66.6640625" style="53" customWidth="1"/>
    <col min="3" max="3" width="10.44140625" style="51" customWidth="1"/>
    <col min="4" max="4" width="10.88671875" style="52" customWidth="1"/>
    <col min="5" max="5" width="14.88671875" style="51" customWidth="1"/>
    <col min="6" max="6" width="16.21875" style="51" customWidth="1"/>
    <col min="7" max="1001" width="11.44140625" style="51"/>
    <col min="1002" max="16384" width="11.44140625" style="50"/>
  </cols>
  <sheetData>
    <row r="1" spans="1:6" customFormat="1" ht="6.75" customHeight="1" x14ac:dyDescent="0.3">
      <c r="A1" s="1"/>
      <c r="B1" s="1"/>
      <c r="C1" s="1"/>
      <c r="D1" s="21"/>
      <c r="E1" s="22"/>
      <c r="F1" s="1"/>
    </row>
    <row r="2" spans="1:6" customFormat="1" ht="19.5" customHeight="1" x14ac:dyDescent="0.3">
      <c r="A2" s="2"/>
      <c r="B2" s="2"/>
      <c r="C2" s="98"/>
      <c r="D2" s="97"/>
      <c r="E2" s="3"/>
      <c r="F2" s="3"/>
    </row>
    <row r="3" spans="1:6" customFormat="1" ht="19.5" customHeight="1" x14ac:dyDescent="0.3">
      <c r="A3" s="4"/>
      <c r="B3" s="128" t="s">
        <v>0</v>
      </c>
      <c r="C3" s="128"/>
      <c r="D3" s="128"/>
      <c r="E3" s="6"/>
      <c r="F3" s="6"/>
    </row>
    <row r="4" spans="1:6" customFormat="1" ht="68.400000000000006" customHeight="1" x14ac:dyDescent="0.3">
      <c r="B4" s="129" t="s">
        <v>1</v>
      </c>
      <c r="C4" s="129"/>
      <c r="D4" s="129"/>
      <c r="E4" s="8"/>
      <c r="F4" s="8"/>
    </row>
    <row r="5" spans="1:6" customFormat="1" ht="14.25" customHeight="1" x14ac:dyDescent="0.3">
      <c r="A5" s="9"/>
      <c r="B5" s="130"/>
      <c r="C5" s="130"/>
      <c r="D5" s="130"/>
      <c r="E5" s="8"/>
      <c r="F5" s="8"/>
    </row>
    <row r="6" spans="1:6" customFormat="1" ht="16.95" customHeight="1" thickBot="1" x14ac:dyDescent="0.35">
      <c r="A6" s="11"/>
      <c r="B6" s="131" t="s">
        <v>2</v>
      </c>
      <c r="C6" s="131"/>
      <c r="D6" s="131"/>
      <c r="E6" s="9" t="s">
        <v>14</v>
      </c>
      <c r="F6" s="9"/>
    </row>
    <row r="7" spans="1:6" ht="13.95" customHeight="1" thickTop="1" thickBot="1" x14ac:dyDescent="0.3">
      <c r="A7" s="115" t="s">
        <v>3</v>
      </c>
      <c r="B7" s="116" t="s">
        <v>4</v>
      </c>
      <c r="C7" s="132" t="s">
        <v>15</v>
      </c>
      <c r="D7" s="133" t="s">
        <v>16</v>
      </c>
      <c r="E7" s="160" t="s">
        <v>17</v>
      </c>
      <c r="F7" s="143" t="s">
        <v>5</v>
      </c>
    </row>
    <row r="8" spans="1:6" s="51" customFormat="1" ht="15" thickTop="1" thickBot="1" x14ac:dyDescent="0.35">
      <c r="A8" s="115"/>
      <c r="B8" s="116"/>
      <c r="C8" s="132"/>
      <c r="D8" s="133"/>
      <c r="E8" s="160"/>
      <c r="F8" s="143"/>
    </row>
    <row r="9" spans="1:6" s="51" customFormat="1" ht="14.4" thickTop="1" x14ac:dyDescent="0.3">
      <c r="A9" s="96"/>
      <c r="B9" s="96"/>
      <c r="C9" s="96"/>
      <c r="D9" s="95"/>
      <c r="E9" s="94"/>
      <c r="F9" s="94"/>
    </row>
    <row r="10" spans="1:6" s="51" customFormat="1" ht="18" x14ac:dyDescent="0.3">
      <c r="A10" s="93"/>
      <c r="B10" s="153" t="s">
        <v>9</v>
      </c>
      <c r="C10" s="154"/>
      <c r="D10" s="154"/>
      <c r="E10" s="154"/>
      <c r="F10" s="155"/>
    </row>
    <row r="11" spans="1:6" s="51" customFormat="1" ht="24" customHeight="1" x14ac:dyDescent="0.3">
      <c r="A11" s="92" t="s">
        <v>241</v>
      </c>
      <c r="B11" s="140" t="s">
        <v>240</v>
      </c>
      <c r="C11" s="141"/>
      <c r="D11" s="141"/>
      <c r="E11" s="141"/>
      <c r="F11" s="142"/>
    </row>
    <row r="12" spans="1:6" s="51" customFormat="1" ht="78.599999999999994" customHeight="1" x14ac:dyDescent="0.3">
      <c r="A12" s="15" t="s">
        <v>239</v>
      </c>
      <c r="B12" s="64" t="s">
        <v>238</v>
      </c>
      <c r="C12" s="15" t="s">
        <v>21</v>
      </c>
      <c r="D12" s="71">
        <v>26</v>
      </c>
      <c r="E12" s="17"/>
      <c r="F12" s="17">
        <f t="shared" ref="F12:F18" si="0">D12*E12</f>
        <v>0</v>
      </c>
    </row>
    <row r="13" spans="1:6" s="51" customFormat="1" ht="69" x14ac:dyDescent="0.3">
      <c r="A13" s="15" t="s">
        <v>237</v>
      </c>
      <c r="B13" s="64" t="s">
        <v>236</v>
      </c>
      <c r="C13" s="15" t="s">
        <v>21</v>
      </c>
      <c r="D13" s="15">
        <v>8</v>
      </c>
      <c r="E13" s="17"/>
      <c r="F13" s="43">
        <f t="shared" si="0"/>
        <v>0</v>
      </c>
    </row>
    <row r="14" spans="1:6" s="51" customFormat="1" ht="41.4" x14ac:dyDescent="0.3">
      <c r="A14" s="91" t="s">
        <v>235</v>
      </c>
      <c r="B14" s="86" t="s">
        <v>234</v>
      </c>
      <c r="C14" s="90" t="s">
        <v>21</v>
      </c>
      <c r="D14" s="58">
        <v>19</v>
      </c>
      <c r="E14" s="17"/>
      <c r="F14" s="43">
        <f t="shared" si="0"/>
        <v>0</v>
      </c>
    </row>
    <row r="15" spans="1:6" s="51" customFormat="1" ht="55.2" x14ac:dyDescent="0.3">
      <c r="A15" s="91" t="s">
        <v>233</v>
      </c>
      <c r="B15" s="64" t="s">
        <v>232</v>
      </c>
      <c r="C15" s="15" t="s">
        <v>21</v>
      </c>
      <c r="D15" s="15">
        <v>16</v>
      </c>
      <c r="E15" s="17"/>
      <c r="F15" s="43">
        <f t="shared" si="0"/>
        <v>0</v>
      </c>
    </row>
    <row r="16" spans="1:6" s="51" customFormat="1" ht="69" x14ac:dyDescent="0.3">
      <c r="A16" s="91" t="s">
        <v>231</v>
      </c>
      <c r="B16" s="64" t="s">
        <v>230</v>
      </c>
      <c r="C16" s="15" t="s">
        <v>21</v>
      </c>
      <c r="D16" s="15">
        <v>9</v>
      </c>
      <c r="E16" s="17"/>
      <c r="F16" s="43">
        <f t="shared" si="0"/>
        <v>0</v>
      </c>
    </row>
    <row r="17" spans="1:6" s="51" customFormat="1" ht="55.2" x14ac:dyDescent="0.3">
      <c r="A17" s="91" t="s">
        <v>229</v>
      </c>
      <c r="B17" s="64" t="s">
        <v>228</v>
      </c>
      <c r="C17" s="90" t="s">
        <v>21</v>
      </c>
      <c r="D17" s="15">
        <v>5</v>
      </c>
      <c r="E17" s="17"/>
      <c r="F17" s="43">
        <f t="shared" si="0"/>
        <v>0</v>
      </c>
    </row>
    <row r="18" spans="1:6" s="51" customFormat="1" ht="55.2" x14ac:dyDescent="0.3">
      <c r="A18" s="91" t="s">
        <v>227</v>
      </c>
      <c r="B18" s="64" t="s">
        <v>226</v>
      </c>
      <c r="C18" s="15" t="s">
        <v>21</v>
      </c>
      <c r="D18" s="15">
        <v>5</v>
      </c>
      <c r="E18" s="17"/>
      <c r="F18" s="43">
        <f t="shared" si="0"/>
        <v>0</v>
      </c>
    </row>
    <row r="19" spans="1:6" s="51" customFormat="1" x14ac:dyDescent="0.3">
      <c r="A19" s="147" t="s">
        <v>105</v>
      </c>
      <c r="B19" s="148"/>
      <c r="C19" s="148"/>
      <c r="D19" s="148"/>
      <c r="E19" s="149"/>
      <c r="F19" s="61">
        <f>SUM(F12:F18)</f>
        <v>0</v>
      </c>
    </row>
    <row r="20" spans="1:6" s="51" customFormat="1" x14ac:dyDescent="0.3">
      <c r="A20" s="89">
        <v>9.3000000000000007</v>
      </c>
      <c r="B20" s="156" t="s">
        <v>225</v>
      </c>
      <c r="C20" s="156"/>
      <c r="D20" s="156"/>
      <c r="E20" s="156"/>
      <c r="F20" s="156"/>
    </row>
    <row r="21" spans="1:6" s="51" customFormat="1" ht="55.2" x14ac:dyDescent="0.3">
      <c r="A21" s="91" t="s">
        <v>224</v>
      </c>
      <c r="B21" s="64" t="s">
        <v>223</v>
      </c>
      <c r="C21" s="90" t="s">
        <v>21</v>
      </c>
      <c r="D21" s="58">
        <v>48</v>
      </c>
      <c r="E21" s="43"/>
      <c r="F21" s="43">
        <f t="shared" ref="F21:F32" si="1">D21*E21</f>
        <v>0</v>
      </c>
    </row>
    <row r="22" spans="1:6" s="51" customFormat="1" ht="41.4" x14ac:dyDescent="0.3">
      <c r="A22" s="91" t="s">
        <v>222</v>
      </c>
      <c r="B22" s="64" t="s">
        <v>221</v>
      </c>
      <c r="C22" s="90" t="s">
        <v>21</v>
      </c>
      <c r="D22" s="58">
        <v>20</v>
      </c>
      <c r="E22" s="43"/>
      <c r="F22" s="43">
        <f t="shared" si="1"/>
        <v>0</v>
      </c>
    </row>
    <row r="23" spans="1:6" s="51" customFormat="1" ht="55.2" x14ac:dyDescent="0.3">
      <c r="A23" s="91" t="s">
        <v>220</v>
      </c>
      <c r="B23" s="64" t="s">
        <v>219</v>
      </c>
      <c r="C23" s="90" t="s">
        <v>21</v>
      </c>
      <c r="D23" s="58">
        <v>48</v>
      </c>
      <c r="E23" s="43"/>
      <c r="F23" s="43">
        <f t="shared" si="1"/>
        <v>0</v>
      </c>
    </row>
    <row r="24" spans="1:6" s="51" customFormat="1" ht="55.2" x14ac:dyDescent="0.3">
      <c r="A24" s="91" t="s">
        <v>218</v>
      </c>
      <c r="B24" s="64" t="s">
        <v>217</v>
      </c>
      <c r="C24" s="90" t="s">
        <v>21</v>
      </c>
      <c r="D24" s="58">
        <v>48</v>
      </c>
      <c r="E24" s="43"/>
      <c r="F24" s="43">
        <f t="shared" si="1"/>
        <v>0</v>
      </c>
    </row>
    <row r="25" spans="1:6" s="51" customFormat="1" ht="41.4" x14ac:dyDescent="0.3">
      <c r="A25" s="91" t="s">
        <v>216</v>
      </c>
      <c r="B25" s="64" t="s">
        <v>215</v>
      </c>
      <c r="C25" s="90" t="s">
        <v>21</v>
      </c>
      <c r="D25" s="58">
        <v>10</v>
      </c>
      <c r="E25" s="43"/>
      <c r="F25" s="43">
        <f t="shared" si="1"/>
        <v>0</v>
      </c>
    </row>
    <row r="26" spans="1:6" s="51" customFormat="1" ht="55.2" x14ac:dyDescent="0.3">
      <c r="A26" s="91" t="s">
        <v>214</v>
      </c>
      <c r="B26" s="64" t="s">
        <v>213</v>
      </c>
      <c r="C26" s="90" t="s">
        <v>21</v>
      </c>
      <c r="D26" s="58">
        <v>10</v>
      </c>
      <c r="E26" s="43"/>
      <c r="F26" s="43">
        <f t="shared" si="1"/>
        <v>0</v>
      </c>
    </row>
    <row r="27" spans="1:6" s="51" customFormat="1" ht="41.4" x14ac:dyDescent="0.3">
      <c r="A27" s="91" t="s">
        <v>212</v>
      </c>
      <c r="B27" s="64" t="s">
        <v>211</v>
      </c>
      <c r="C27" s="90" t="s">
        <v>21</v>
      </c>
      <c r="D27" s="58">
        <v>10</v>
      </c>
      <c r="E27" s="43"/>
      <c r="F27" s="43">
        <f t="shared" si="1"/>
        <v>0</v>
      </c>
    </row>
    <row r="28" spans="1:6" s="51" customFormat="1" ht="41.4" x14ac:dyDescent="0.3">
      <c r="A28" s="91" t="s">
        <v>210</v>
      </c>
      <c r="B28" s="64" t="s">
        <v>209</v>
      </c>
      <c r="C28" s="90" t="s">
        <v>21</v>
      </c>
      <c r="D28" s="58">
        <v>10</v>
      </c>
      <c r="E28" s="43"/>
      <c r="F28" s="43">
        <f t="shared" si="1"/>
        <v>0</v>
      </c>
    </row>
    <row r="29" spans="1:6" s="51" customFormat="1" ht="55.2" x14ac:dyDescent="0.3">
      <c r="A29" s="91" t="s">
        <v>208</v>
      </c>
      <c r="B29" s="64" t="s">
        <v>207</v>
      </c>
      <c r="C29" s="90" t="s">
        <v>21</v>
      </c>
      <c r="D29" s="58">
        <v>5</v>
      </c>
      <c r="E29" s="43"/>
      <c r="F29" s="43">
        <f t="shared" si="1"/>
        <v>0</v>
      </c>
    </row>
    <row r="30" spans="1:6" s="51" customFormat="1" ht="41.4" x14ac:dyDescent="0.3">
      <c r="A30" s="91" t="s">
        <v>206</v>
      </c>
      <c r="B30" s="64" t="s">
        <v>205</v>
      </c>
      <c r="C30" s="90" t="s">
        <v>21</v>
      </c>
      <c r="D30" s="58">
        <v>2</v>
      </c>
      <c r="E30" s="43"/>
      <c r="F30" s="43">
        <f t="shared" si="1"/>
        <v>0</v>
      </c>
    </row>
    <row r="31" spans="1:6" s="51" customFormat="1" ht="41.4" x14ac:dyDescent="0.3">
      <c r="A31" s="91" t="s">
        <v>204</v>
      </c>
      <c r="B31" s="64" t="s">
        <v>203</v>
      </c>
      <c r="C31" s="90" t="s">
        <v>21</v>
      </c>
      <c r="D31" s="58">
        <v>14</v>
      </c>
      <c r="E31" s="43"/>
      <c r="F31" s="43">
        <f t="shared" si="1"/>
        <v>0</v>
      </c>
    </row>
    <row r="32" spans="1:6" s="51" customFormat="1" ht="41.4" x14ac:dyDescent="0.3">
      <c r="A32" s="91" t="s">
        <v>202</v>
      </c>
      <c r="B32" s="64" t="s">
        <v>201</v>
      </c>
      <c r="C32" s="90" t="s">
        <v>21</v>
      </c>
      <c r="D32" s="58">
        <v>53</v>
      </c>
      <c r="E32" s="43"/>
      <c r="F32" s="43">
        <f t="shared" si="1"/>
        <v>0</v>
      </c>
    </row>
    <row r="33" spans="1:6" s="51" customFormat="1" x14ac:dyDescent="0.3">
      <c r="A33" s="147" t="s">
        <v>105</v>
      </c>
      <c r="B33" s="148"/>
      <c r="C33" s="148"/>
      <c r="D33" s="148"/>
      <c r="E33" s="149"/>
      <c r="F33" s="61">
        <f>SUM(F21:F32)</f>
        <v>0</v>
      </c>
    </row>
    <row r="34" spans="1:6" s="51" customFormat="1" x14ac:dyDescent="0.3">
      <c r="A34" s="89">
        <v>9.4</v>
      </c>
      <c r="B34" s="140" t="s">
        <v>200</v>
      </c>
      <c r="C34" s="141"/>
      <c r="D34" s="141"/>
      <c r="E34" s="141"/>
      <c r="F34" s="142"/>
    </row>
    <row r="35" spans="1:6" s="51" customFormat="1" ht="55.2" x14ac:dyDescent="0.3">
      <c r="A35" s="88" t="s">
        <v>199</v>
      </c>
      <c r="B35" s="64" t="s">
        <v>198</v>
      </c>
      <c r="C35" s="24" t="s">
        <v>21</v>
      </c>
      <c r="D35" s="58">
        <v>6</v>
      </c>
      <c r="E35" s="43"/>
      <c r="F35" s="43">
        <f>D35*E35</f>
        <v>0</v>
      </c>
    </row>
    <row r="36" spans="1:6" s="51" customFormat="1" ht="55.2" x14ac:dyDescent="0.3">
      <c r="A36" s="88" t="s">
        <v>197</v>
      </c>
      <c r="B36" s="64" t="s">
        <v>196</v>
      </c>
      <c r="C36" s="24" t="s">
        <v>21</v>
      </c>
      <c r="D36" s="58">
        <v>2</v>
      </c>
      <c r="E36" s="43"/>
      <c r="F36" s="43">
        <f>D36*E36</f>
        <v>0</v>
      </c>
    </row>
    <row r="37" spans="1:6" s="51" customFormat="1" ht="55.2" x14ac:dyDescent="0.3">
      <c r="A37" s="88" t="s">
        <v>195</v>
      </c>
      <c r="B37" s="64" t="s">
        <v>194</v>
      </c>
      <c r="C37" s="24" t="s">
        <v>21</v>
      </c>
      <c r="D37" s="58">
        <v>27</v>
      </c>
      <c r="E37" s="43"/>
      <c r="F37" s="43">
        <f>D37*E37</f>
        <v>0</v>
      </c>
    </row>
    <row r="38" spans="1:6" s="51" customFormat="1" ht="55.2" x14ac:dyDescent="0.3">
      <c r="A38" s="88" t="s">
        <v>193</v>
      </c>
      <c r="B38" s="64" t="s">
        <v>192</v>
      </c>
      <c r="C38" s="24" t="s">
        <v>21</v>
      </c>
      <c r="D38" s="58">
        <v>2</v>
      </c>
      <c r="E38" s="43"/>
      <c r="F38" s="43">
        <f>D38*E38</f>
        <v>0</v>
      </c>
    </row>
    <row r="39" spans="1:6" s="51" customFormat="1" ht="55.2" x14ac:dyDescent="0.3">
      <c r="A39" s="88" t="s">
        <v>191</v>
      </c>
      <c r="B39" s="64" t="s">
        <v>190</v>
      </c>
      <c r="C39" s="24" t="s">
        <v>21</v>
      </c>
      <c r="D39" s="58">
        <v>6</v>
      </c>
      <c r="E39" s="43"/>
      <c r="F39" s="43">
        <f>D39*E39</f>
        <v>0</v>
      </c>
    </row>
    <row r="40" spans="1:6" s="51" customFormat="1" hidden="1" x14ac:dyDescent="0.3">
      <c r="A40" s="87" t="s">
        <v>189</v>
      </c>
      <c r="B40" s="86" t="s">
        <v>188</v>
      </c>
      <c r="C40" s="15"/>
      <c r="D40" s="58"/>
      <c r="E40" s="17"/>
      <c r="F40" s="17"/>
    </row>
    <row r="41" spans="1:6" s="51" customFormat="1" ht="55.2" hidden="1" x14ac:dyDescent="0.3">
      <c r="A41" s="77" t="s">
        <v>187</v>
      </c>
      <c r="B41" s="73" t="s">
        <v>186</v>
      </c>
      <c r="C41" s="65" t="s">
        <v>21</v>
      </c>
      <c r="D41" s="58">
        <v>12</v>
      </c>
      <c r="E41" s="17">
        <v>0</v>
      </c>
      <c r="F41" s="17">
        <f>D41*E41</f>
        <v>0</v>
      </c>
    </row>
    <row r="42" spans="1:6" s="51" customFormat="1" ht="55.2" hidden="1" x14ac:dyDescent="0.3">
      <c r="A42" s="77" t="s">
        <v>185</v>
      </c>
      <c r="B42" s="73" t="s">
        <v>184</v>
      </c>
      <c r="C42" s="65" t="s">
        <v>21</v>
      </c>
      <c r="D42" s="58">
        <v>6</v>
      </c>
      <c r="E42" s="17">
        <v>0</v>
      </c>
      <c r="F42" s="17">
        <f>D42*E42</f>
        <v>0</v>
      </c>
    </row>
    <row r="43" spans="1:6" s="51" customFormat="1" ht="41.4" hidden="1" x14ac:dyDescent="0.3">
      <c r="A43" s="77" t="s">
        <v>183</v>
      </c>
      <c r="B43" s="64" t="s">
        <v>182</v>
      </c>
      <c r="C43" s="65" t="s">
        <v>21</v>
      </c>
      <c r="D43" s="58">
        <v>6</v>
      </c>
      <c r="E43" s="17">
        <v>0</v>
      </c>
      <c r="F43" s="17">
        <f>D43*E43</f>
        <v>0</v>
      </c>
    </row>
    <row r="44" spans="1:6" s="51" customFormat="1" hidden="1" x14ac:dyDescent="0.3">
      <c r="A44" s="85" t="s">
        <v>181</v>
      </c>
      <c r="B44" s="63" t="s">
        <v>180</v>
      </c>
      <c r="C44" s="84"/>
      <c r="D44" s="52"/>
      <c r="E44" s="39"/>
      <c r="F44" s="39"/>
    </row>
    <row r="45" spans="1:6" s="51" customFormat="1" ht="96.6" hidden="1" x14ac:dyDescent="0.3">
      <c r="A45" s="65" t="s">
        <v>179</v>
      </c>
      <c r="B45" s="78" t="s">
        <v>36</v>
      </c>
      <c r="C45" s="65" t="s">
        <v>21</v>
      </c>
      <c r="D45" s="71">
        <v>6</v>
      </c>
      <c r="E45" s="17">
        <v>0</v>
      </c>
      <c r="F45" s="17">
        <f>D45*E45</f>
        <v>0</v>
      </c>
    </row>
    <row r="46" spans="1:6" s="51" customFormat="1" hidden="1" x14ac:dyDescent="0.3">
      <c r="A46" s="77"/>
      <c r="B46" s="79"/>
      <c r="C46" s="69"/>
      <c r="D46" s="58"/>
      <c r="E46" s="43"/>
      <c r="F46" s="43"/>
    </row>
    <row r="47" spans="1:6" s="51" customFormat="1" hidden="1" x14ac:dyDescent="0.3">
      <c r="A47" s="83">
        <v>6.13</v>
      </c>
      <c r="B47" s="66" t="s">
        <v>178</v>
      </c>
      <c r="C47" s="65"/>
      <c r="D47" s="71"/>
      <c r="E47" s="17"/>
      <c r="F47" s="17"/>
    </row>
    <row r="48" spans="1:6" s="51" customFormat="1" hidden="1" x14ac:dyDescent="0.3">
      <c r="A48" s="83" t="s">
        <v>177</v>
      </c>
      <c r="B48" s="66" t="s">
        <v>38</v>
      </c>
      <c r="C48" s="65"/>
      <c r="D48" s="71"/>
      <c r="E48" s="17"/>
      <c r="F48" s="17"/>
    </row>
    <row r="49" spans="1:6" s="51" customFormat="1" hidden="1" x14ac:dyDescent="0.3">
      <c r="A49" s="83" t="s">
        <v>176</v>
      </c>
      <c r="B49" s="66" t="s">
        <v>39</v>
      </c>
      <c r="C49" s="65"/>
      <c r="D49" s="71"/>
      <c r="E49" s="17"/>
      <c r="F49" s="17"/>
    </row>
    <row r="50" spans="1:6" s="51" customFormat="1" ht="27.6" hidden="1" x14ac:dyDescent="0.3">
      <c r="A50" s="65" t="s">
        <v>175</v>
      </c>
      <c r="B50" s="73" t="s">
        <v>23</v>
      </c>
      <c r="C50" s="65" t="s">
        <v>22</v>
      </c>
      <c r="D50" s="71">
        <f>1.91*D55</f>
        <v>42.6312</v>
      </c>
      <c r="E50" s="17">
        <v>0</v>
      </c>
      <c r="F50" s="17">
        <f>D50*E50</f>
        <v>0</v>
      </c>
    </row>
    <row r="51" spans="1:6" s="51" customFormat="1" hidden="1" x14ac:dyDescent="0.3">
      <c r="A51" s="83" t="s">
        <v>174</v>
      </c>
      <c r="B51" s="66" t="s">
        <v>40</v>
      </c>
      <c r="C51" s="65"/>
      <c r="D51" s="71"/>
      <c r="E51" s="17"/>
      <c r="F51" s="17"/>
    </row>
    <row r="52" spans="1:6" s="51" customFormat="1" ht="27.6" hidden="1" x14ac:dyDescent="0.3">
      <c r="A52" s="65" t="s">
        <v>173</v>
      </c>
      <c r="B52" s="82" t="s">
        <v>24</v>
      </c>
      <c r="C52" s="65" t="s">
        <v>22</v>
      </c>
      <c r="D52" s="71">
        <f>0.7*D55</f>
        <v>15.623999999999999</v>
      </c>
      <c r="E52" s="17">
        <v>0</v>
      </c>
      <c r="F52" s="17">
        <f>D52*E52</f>
        <v>0</v>
      </c>
    </row>
    <row r="53" spans="1:6" s="51" customFormat="1" hidden="1" x14ac:dyDescent="0.3">
      <c r="A53" s="65" t="s">
        <v>172</v>
      </c>
      <c r="B53" s="76" t="s">
        <v>25</v>
      </c>
      <c r="C53" s="65" t="s">
        <v>22</v>
      </c>
      <c r="D53" s="58">
        <f>0.8*D55</f>
        <v>17.856000000000002</v>
      </c>
      <c r="E53" s="17">
        <v>0</v>
      </c>
      <c r="F53" s="17">
        <f>D53*E53</f>
        <v>0</v>
      </c>
    </row>
    <row r="54" spans="1:6" s="51" customFormat="1" hidden="1" x14ac:dyDescent="0.3">
      <c r="A54" s="81" t="s">
        <v>171</v>
      </c>
      <c r="B54" s="66" t="s">
        <v>42</v>
      </c>
      <c r="C54" s="65"/>
      <c r="D54" s="58"/>
      <c r="E54" s="17"/>
      <c r="F54" s="17"/>
    </row>
    <row r="55" spans="1:6" s="51" customFormat="1" ht="27.6" hidden="1" x14ac:dyDescent="0.3">
      <c r="A55" s="77" t="s">
        <v>170</v>
      </c>
      <c r="B55" s="73" t="s">
        <v>26</v>
      </c>
      <c r="C55" s="65" t="s">
        <v>18</v>
      </c>
      <c r="D55" s="58">
        <f>6.1+6.25+5.07+4.9</f>
        <v>22.32</v>
      </c>
      <c r="E55" s="17">
        <v>0</v>
      </c>
      <c r="F55" s="17">
        <f t="shared" ref="F55:F72" si="2">D55*E55</f>
        <v>0</v>
      </c>
    </row>
    <row r="56" spans="1:6" s="51" customFormat="1" ht="27.6" hidden="1" x14ac:dyDescent="0.3">
      <c r="A56" s="77" t="s">
        <v>169</v>
      </c>
      <c r="B56" s="73" t="s">
        <v>27</v>
      </c>
      <c r="C56" s="65" t="s">
        <v>18</v>
      </c>
      <c r="D56" s="58">
        <f>D55</f>
        <v>22.32</v>
      </c>
      <c r="E56" s="17">
        <v>0</v>
      </c>
      <c r="F56" s="17">
        <f t="shared" si="2"/>
        <v>0</v>
      </c>
    </row>
    <row r="57" spans="1:6" s="51" customFormat="1" ht="27.6" hidden="1" x14ac:dyDescent="0.3">
      <c r="A57" s="77" t="s">
        <v>168</v>
      </c>
      <c r="B57" s="64" t="s">
        <v>32</v>
      </c>
      <c r="C57" s="65" t="s">
        <v>18</v>
      </c>
      <c r="D57" s="58">
        <v>22.32</v>
      </c>
      <c r="E57" s="17">
        <v>0</v>
      </c>
      <c r="F57" s="17">
        <f t="shared" si="2"/>
        <v>0</v>
      </c>
    </row>
    <row r="58" spans="1:6" s="51" customFormat="1" ht="27.6" hidden="1" x14ac:dyDescent="0.3">
      <c r="A58" s="77" t="s">
        <v>167</v>
      </c>
      <c r="B58" s="64" t="s">
        <v>33</v>
      </c>
      <c r="C58" s="65" t="s">
        <v>18</v>
      </c>
      <c r="D58" s="58">
        <v>22.32</v>
      </c>
      <c r="E58" s="17">
        <v>0</v>
      </c>
      <c r="F58" s="17">
        <f t="shared" si="2"/>
        <v>0</v>
      </c>
    </row>
    <row r="59" spans="1:6" s="51" customFormat="1" ht="27.6" hidden="1" x14ac:dyDescent="0.3">
      <c r="A59" s="77" t="s">
        <v>166</v>
      </c>
      <c r="B59" s="64" t="s">
        <v>48</v>
      </c>
      <c r="C59" s="65" t="s">
        <v>18</v>
      </c>
      <c r="D59" s="58">
        <v>22.32</v>
      </c>
      <c r="E59" s="17">
        <v>0</v>
      </c>
      <c r="F59" s="17">
        <f t="shared" si="2"/>
        <v>0</v>
      </c>
    </row>
    <row r="60" spans="1:6" s="51" customFormat="1" ht="27.6" hidden="1" x14ac:dyDescent="0.3">
      <c r="A60" s="77" t="s">
        <v>165</v>
      </c>
      <c r="B60" s="64" t="s">
        <v>29</v>
      </c>
      <c r="C60" s="65" t="s">
        <v>18</v>
      </c>
      <c r="D60" s="58">
        <f>8*4.36</f>
        <v>34.880000000000003</v>
      </c>
      <c r="E60" s="17">
        <v>0</v>
      </c>
      <c r="F60" s="17">
        <f t="shared" si="2"/>
        <v>0</v>
      </c>
    </row>
    <row r="61" spans="1:6" s="51" customFormat="1" ht="27.6" hidden="1" x14ac:dyDescent="0.3">
      <c r="A61" s="77" t="s">
        <v>164</v>
      </c>
      <c r="B61" s="79" t="s">
        <v>30</v>
      </c>
      <c r="C61" s="65" t="s">
        <v>18</v>
      </c>
      <c r="D61" s="58">
        <v>4.3600000000000003</v>
      </c>
      <c r="E61" s="17">
        <v>0</v>
      </c>
      <c r="F61" s="17">
        <f t="shared" si="2"/>
        <v>0</v>
      </c>
    </row>
    <row r="62" spans="1:6" s="51" customFormat="1" ht="27.6" hidden="1" x14ac:dyDescent="0.3">
      <c r="A62" s="77" t="s">
        <v>163</v>
      </c>
      <c r="B62" s="80" t="s">
        <v>31</v>
      </c>
      <c r="C62" s="65" t="s">
        <v>18</v>
      </c>
      <c r="D62" s="58">
        <v>4.3600000000000003</v>
      </c>
      <c r="E62" s="17">
        <v>0</v>
      </c>
      <c r="F62" s="17">
        <f t="shared" si="2"/>
        <v>0</v>
      </c>
    </row>
    <row r="63" spans="1:6" s="51" customFormat="1" ht="27.6" hidden="1" x14ac:dyDescent="0.3">
      <c r="A63" s="77" t="s">
        <v>162</v>
      </c>
      <c r="B63" s="79" t="s">
        <v>28</v>
      </c>
      <c r="C63" s="65" t="s">
        <v>19</v>
      </c>
      <c r="D63" s="58">
        <v>27.88</v>
      </c>
      <c r="E63" s="17">
        <v>0</v>
      </c>
      <c r="F63" s="17">
        <f t="shared" si="2"/>
        <v>0</v>
      </c>
    </row>
    <row r="64" spans="1:6" s="51" customFormat="1" hidden="1" x14ac:dyDescent="0.3">
      <c r="A64" s="77" t="s">
        <v>161</v>
      </c>
      <c r="B64" s="79" t="s">
        <v>34</v>
      </c>
      <c r="C64" s="65" t="s">
        <v>19</v>
      </c>
      <c r="D64" s="58">
        <f>22.32*4.36</f>
        <v>97.315200000000004</v>
      </c>
      <c r="E64" s="17">
        <v>0</v>
      </c>
      <c r="F64" s="17">
        <f t="shared" si="2"/>
        <v>0</v>
      </c>
    </row>
    <row r="65" spans="1:6" s="51" customFormat="1" ht="96.6" hidden="1" x14ac:dyDescent="0.3">
      <c r="A65" s="77" t="s">
        <v>160</v>
      </c>
      <c r="B65" s="79" t="s">
        <v>54</v>
      </c>
      <c r="C65" s="65" t="s">
        <v>19</v>
      </c>
      <c r="D65" s="58">
        <f>D64</f>
        <v>97.315200000000004</v>
      </c>
      <c r="E65" s="17">
        <v>0</v>
      </c>
      <c r="F65" s="17">
        <f t="shared" si="2"/>
        <v>0</v>
      </c>
    </row>
    <row r="66" spans="1:6" s="51" customFormat="1" hidden="1" x14ac:dyDescent="0.3">
      <c r="A66" s="77" t="s">
        <v>159</v>
      </c>
      <c r="B66" s="79" t="s">
        <v>35</v>
      </c>
      <c r="C66" s="65" t="s">
        <v>19</v>
      </c>
      <c r="D66" s="58">
        <f>D65</f>
        <v>97.315200000000004</v>
      </c>
      <c r="E66" s="17">
        <v>0</v>
      </c>
      <c r="F66" s="17">
        <f t="shared" si="2"/>
        <v>0</v>
      </c>
    </row>
    <row r="67" spans="1:6" s="51" customFormat="1" ht="69" hidden="1" x14ac:dyDescent="0.3">
      <c r="A67" s="77" t="s">
        <v>158</v>
      </c>
      <c r="B67" s="78" t="s">
        <v>57</v>
      </c>
      <c r="C67" s="65" t="s">
        <v>19</v>
      </c>
      <c r="D67" s="58">
        <f>27.89*1.009</f>
        <v>28.141009999999998</v>
      </c>
      <c r="E67" s="17">
        <v>0</v>
      </c>
      <c r="F67" s="17">
        <f t="shared" si="2"/>
        <v>0</v>
      </c>
    </row>
    <row r="68" spans="1:6" s="51" customFormat="1" ht="41.4" hidden="1" x14ac:dyDescent="0.3">
      <c r="A68" s="77" t="s">
        <v>157</v>
      </c>
      <c r="B68" s="78" t="s">
        <v>59</v>
      </c>
      <c r="C68" s="65" t="s">
        <v>18</v>
      </c>
      <c r="D68" s="58">
        <v>6.25</v>
      </c>
      <c r="E68" s="17">
        <v>0</v>
      </c>
      <c r="F68" s="17">
        <f t="shared" si="2"/>
        <v>0</v>
      </c>
    </row>
    <row r="69" spans="1:6" s="51" customFormat="1" ht="82.8" hidden="1" x14ac:dyDescent="0.3">
      <c r="A69" s="77" t="s">
        <v>156</v>
      </c>
      <c r="B69" s="76" t="s">
        <v>155</v>
      </c>
      <c r="C69" s="65" t="s">
        <v>19</v>
      </c>
      <c r="D69" s="58">
        <f>D64</f>
        <v>97.315200000000004</v>
      </c>
      <c r="E69" s="17">
        <v>0</v>
      </c>
      <c r="F69" s="17">
        <f t="shared" si="2"/>
        <v>0</v>
      </c>
    </row>
    <row r="70" spans="1:6" s="51" customFormat="1" ht="82.8" hidden="1" x14ac:dyDescent="0.3">
      <c r="A70" s="77" t="s">
        <v>154</v>
      </c>
      <c r="B70" s="76" t="s">
        <v>153</v>
      </c>
      <c r="C70" s="65" t="s">
        <v>19</v>
      </c>
      <c r="D70" s="58">
        <f>D65</f>
        <v>97.315200000000004</v>
      </c>
      <c r="E70" s="17">
        <v>0</v>
      </c>
      <c r="F70" s="17">
        <f t="shared" si="2"/>
        <v>0</v>
      </c>
    </row>
    <row r="71" spans="1:6" s="51" customFormat="1" ht="96.6" hidden="1" x14ac:dyDescent="0.3">
      <c r="A71" s="77" t="s">
        <v>152</v>
      </c>
      <c r="B71" s="78" t="s">
        <v>37</v>
      </c>
      <c r="C71" s="65" t="s">
        <v>21</v>
      </c>
      <c r="D71" s="58">
        <v>1</v>
      </c>
      <c r="E71" s="17">
        <v>0</v>
      </c>
      <c r="F71" s="17">
        <f t="shared" si="2"/>
        <v>0</v>
      </c>
    </row>
    <row r="72" spans="1:6" s="51" customFormat="1" hidden="1" x14ac:dyDescent="0.3">
      <c r="A72" s="77" t="s">
        <v>151</v>
      </c>
      <c r="B72" s="76" t="s">
        <v>150</v>
      </c>
      <c r="C72" s="65" t="s">
        <v>19</v>
      </c>
      <c r="D72" s="58">
        <v>27.9</v>
      </c>
      <c r="E72" s="17">
        <v>0</v>
      </c>
      <c r="F72" s="17">
        <f t="shared" si="2"/>
        <v>0</v>
      </c>
    </row>
    <row r="73" spans="1:6" s="51" customFormat="1" hidden="1" x14ac:dyDescent="0.3">
      <c r="A73" s="157" t="s">
        <v>20</v>
      </c>
      <c r="B73" s="158"/>
      <c r="C73" s="158"/>
      <c r="D73" s="158"/>
      <c r="E73" s="159"/>
      <c r="F73" s="38">
        <f>SUM(F11:F72)</f>
        <v>0</v>
      </c>
    </row>
    <row r="74" spans="1:6" s="51" customFormat="1" hidden="1" x14ac:dyDescent="0.3">
      <c r="A74" s="75" t="s">
        <v>149</v>
      </c>
      <c r="B74" s="144" t="s">
        <v>148</v>
      </c>
      <c r="C74" s="145"/>
      <c r="D74" s="145"/>
      <c r="E74" s="145"/>
      <c r="F74" s="146"/>
    </row>
    <row r="75" spans="1:6" s="51" customFormat="1" hidden="1" x14ac:dyDescent="0.3">
      <c r="A75" s="74">
        <v>7.1</v>
      </c>
      <c r="B75" s="66" t="s">
        <v>147</v>
      </c>
      <c r="C75" s="65"/>
      <c r="D75" s="71"/>
      <c r="E75" s="17"/>
      <c r="F75" s="17"/>
    </row>
    <row r="76" spans="1:6" s="51" customFormat="1" ht="41.4" hidden="1" x14ac:dyDescent="0.3">
      <c r="A76" s="72" t="s">
        <v>146</v>
      </c>
      <c r="B76" s="73" t="s">
        <v>145</v>
      </c>
      <c r="C76" s="65" t="s">
        <v>19</v>
      </c>
      <c r="D76" s="71">
        <v>318.60000000000002</v>
      </c>
      <c r="E76" s="17">
        <v>0</v>
      </c>
      <c r="F76" s="17">
        <f t="shared" ref="F76:F83" si="3">D76*E76</f>
        <v>0</v>
      </c>
    </row>
    <row r="77" spans="1:6" s="51" customFormat="1" ht="27.6" hidden="1" x14ac:dyDescent="0.3">
      <c r="A77" s="72" t="s">
        <v>144</v>
      </c>
      <c r="B77" s="73" t="s">
        <v>143</v>
      </c>
      <c r="C77" s="65" t="s">
        <v>19</v>
      </c>
      <c r="D77" s="71">
        <v>979.71</v>
      </c>
      <c r="E77" s="17">
        <v>0</v>
      </c>
      <c r="F77" s="17">
        <f t="shared" si="3"/>
        <v>0</v>
      </c>
    </row>
    <row r="78" spans="1:6" s="51" customFormat="1" ht="41.4" hidden="1" x14ac:dyDescent="0.3">
      <c r="A78" s="72" t="s">
        <v>142</v>
      </c>
      <c r="B78" s="64" t="s">
        <v>141</v>
      </c>
      <c r="C78" s="65" t="s">
        <v>19</v>
      </c>
      <c r="D78" s="71">
        <v>19.690000000000001</v>
      </c>
      <c r="E78" s="17">
        <v>0</v>
      </c>
      <c r="F78" s="17">
        <f t="shared" si="3"/>
        <v>0</v>
      </c>
    </row>
    <row r="79" spans="1:6" s="51" customFormat="1" hidden="1" x14ac:dyDescent="0.3">
      <c r="A79" s="60" t="s">
        <v>140</v>
      </c>
      <c r="B79" s="70" t="s">
        <v>139</v>
      </c>
      <c r="C79" s="69" t="s">
        <v>19</v>
      </c>
      <c r="D79" s="58">
        <v>296.89999999999998</v>
      </c>
      <c r="E79" s="43">
        <v>0</v>
      </c>
      <c r="F79" s="43">
        <f t="shared" si="3"/>
        <v>0</v>
      </c>
    </row>
    <row r="80" spans="1:6" s="51" customFormat="1" ht="41.4" hidden="1" x14ac:dyDescent="0.3">
      <c r="A80" s="60" t="s">
        <v>138</v>
      </c>
      <c r="B80" s="68" t="s">
        <v>137</v>
      </c>
      <c r="C80" s="65" t="s">
        <v>19</v>
      </c>
      <c r="D80" s="58">
        <v>387.4</v>
      </c>
      <c r="E80" s="17">
        <v>0</v>
      </c>
      <c r="F80" s="17">
        <f t="shared" si="3"/>
        <v>0</v>
      </c>
    </row>
    <row r="81" spans="1:6" s="51" customFormat="1" ht="41.4" hidden="1" x14ac:dyDescent="0.3">
      <c r="A81" s="60" t="s">
        <v>136</v>
      </c>
      <c r="B81" s="68" t="s">
        <v>135</v>
      </c>
      <c r="C81" s="65" t="s">
        <v>19</v>
      </c>
      <c r="D81" s="58">
        <v>18.38</v>
      </c>
      <c r="E81" s="17">
        <v>0</v>
      </c>
      <c r="F81" s="17">
        <f t="shared" si="3"/>
        <v>0</v>
      </c>
    </row>
    <row r="82" spans="1:6" s="51" customFormat="1" ht="41.4" hidden="1" x14ac:dyDescent="0.3">
      <c r="A82" s="60" t="s">
        <v>134</v>
      </c>
      <c r="B82" s="68" t="s">
        <v>133</v>
      </c>
      <c r="C82" s="65" t="s">
        <v>19</v>
      </c>
      <c r="D82" s="58">
        <v>485.22</v>
      </c>
      <c r="E82" s="17">
        <v>0</v>
      </c>
      <c r="F82" s="17">
        <f t="shared" si="3"/>
        <v>0</v>
      </c>
    </row>
    <row r="83" spans="1:6" s="51" customFormat="1" ht="27.6" hidden="1" x14ac:dyDescent="0.3">
      <c r="A83" s="60" t="s">
        <v>132</v>
      </c>
      <c r="B83" s="68" t="s">
        <v>131</v>
      </c>
      <c r="C83" s="65" t="s">
        <v>19</v>
      </c>
      <c r="D83" s="58">
        <v>16.47</v>
      </c>
      <c r="E83" s="17">
        <v>0</v>
      </c>
      <c r="F83" s="17">
        <f t="shared" si="3"/>
        <v>0</v>
      </c>
    </row>
    <row r="84" spans="1:6" s="51" customFormat="1" hidden="1" x14ac:dyDescent="0.3">
      <c r="A84" s="67"/>
      <c r="B84" s="66"/>
      <c r="C84" s="65"/>
      <c r="D84" s="58"/>
      <c r="E84" s="25"/>
      <c r="F84" s="29"/>
    </row>
    <row r="85" spans="1:6" s="51" customFormat="1" hidden="1" x14ac:dyDescent="0.3">
      <c r="A85" s="67">
        <v>7.2</v>
      </c>
      <c r="B85" s="66" t="s">
        <v>130</v>
      </c>
      <c r="C85" s="65"/>
      <c r="D85" s="58"/>
      <c r="E85" s="25"/>
      <c r="F85" s="29"/>
    </row>
    <row r="86" spans="1:6" s="51" customFormat="1" ht="27.6" hidden="1" x14ac:dyDescent="0.3">
      <c r="A86" s="60" t="s">
        <v>129</v>
      </c>
      <c r="B86" s="64" t="s">
        <v>128</v>
      </c>
      <c r="C86" s="24" t="s">
        <v>19</v>
      </c>
      <c r="D86" s="58">
        <v>142.18</v>
      </c>
      <c r="E86" s="17">
        <v>0</v>
      </c>
      <c r="F86" s="17">
        <f t="shared" ref="F86:F96" si="4">D86*E86</f>
        <v>0</v>
      </c>
    </row>
    <row r="87" spans="1:6" s="51" customFormat="1" ht="27.6" hidden="1" x14ac:dyDescent="0.3">
      <c r="A87" s="60" t="s">
        <v>127</v>
      </c>
      <c r="B87" s="64" t="s">
        <v>126</v>
      </c>
      <c r="C87" s="24" t="s">
        <v>19</v>
      </c>
      <c r="D87" s="58">
        <v>480.37</v>
      </c>
      <c r="E87" s="17">
        <v>0</v>
      </c>
      <c r="F87" s="17">
        <f t="shared" si="4"/>
        <v>0</v>
      </c>
    </row>
    <row r="88" spans="1:6" s="51" customFormat="1" ht="27.6" hidden="1" x14ac:dyDescent="0.3">
      <c r="A88" s="60" t="s">
        <v>125</v>
      </c>
      <c r="B88" s="64" t="s">
        <v>124</v>
      </c>
      <c r="C88" s="24" t="s">
        <v>19</v>
      </c>
      <c r="D88" s="58">
        <v>65.075000000000003</v>
      </c>
      <c r="E88" s="17">
        <v>0</v>
      </c>
      <c r="F88" s="17">
        <f t="shared" si="4"/>
        <v>0</v>
      </c>
    </row>
    <row r="89" spans="1:6" s="51" customFormat="1" ht="27.6" hidden="1" x14ac:dyDescent="0.3">
      <c r="A89" s="60" t="s">
        <v>123</v>
      </c>
      <c r="B89" s="64" t="s">
        <v>122</v>
      </c>
      <c r="C89" s="24" t="s">
        <v>19</v>
      </c>
      <c r="D89" s="58">
        <v>416.12</v>
      </c>
      <c r="E89" s="17">
        <v>0</v>
      </c>
      <c r="F89" s="17">
        <f t="shared" si="4"/>
        <v>0</v>
      </c>
    </row>
    <row r="90" spans="1:6" s="51" customFormat="1" ht="27.6" hidden="1" x14ac:dyDescent="0.3">
      <c r="A90" s="60" t="s">
        <v>121</v>
      </c>
      <c r="B90" s="64" t="s">
        <v>120</v>
      </c>
      <c r="C90" s="24" t="s">
        <v>19</v>
      </c>
      <c r="D90" s="58">
        <v>240.97000000000003</v>
      </c>
      <c r="E90" s="17">
        <v>0</v>
      </c>
      <c r="F90" s="17">
        <f t="shared" si="4"/>
        <v>0</v>
      </c>
    </row>
    <row r="91" spans="1:6" s="51" customFormat="1" ht="27.6" hidden="1" x14ac:dyDescent="0.3">
      <c r="A91" s="60" t="s">
        <v>119</v>
      </c>
      <c r="B91" s="64" t="s">
        <v>118</v>
      </c>
      <c r="C91" s="24" t="s">
        <v>19</v>
      </c>
      <c r="D91" s="58">
        <v>111.05</v>
      </c>
      <c r="E91" s="17">
        <v>0</v>
      </c>
      <c r="F91" s="17">
        <f t="shared" si="4"/>
        <v>0</v>
      </c>
    </row>
    <row r="92" spans="1:6" s="51" customFormat="1" ht="27.6" hidden="1" x14ac:dyDescent="0.3">
      <c r="A92" s="60" t="s">
        <v>117</v>
      </c>
      <c r="B92" s="64" t="s">
        <v>116</v>
      </c>
      <c r="C92" s="24" t="s">
        <v>19</v>
      </c>
      <c r="D92" s="58">
        <v>140.07</v>
      </c>
      <c r="E92" s="17">
        <v>0</v>
      </c>
      <c r="F92" s="17">
        <f t="shared" si="4"/>
        <v>0</v>
      </c>
    </row>
    <row r="93" spans="1:6" s="51" customFormat="1" ht="27.6" hidden="1" x14ac:dyDescent="0.3">
      <c r="A93" s="60" t="s">
        <v>115</v>
      </c>
      <c r="B93" s="64" t="s">
        <v>114</v>
      </c>
      <c r="C93" s="24" t="s">
        <v>19</v>
      </c>
      <c r="D93" s="58">
        <v>183.26</v>
      </c>
      <c r="E93" s="17">
        <v>0</v>
      </c>
      <c r="F93" s="17">
        <f t="shared" si="4"/>
        <v>0</v>
      </c>
    </row>
    <row r="94" spans="1:6" s="51" customFormat="1" ht="41.4" hidden="1" x14ac:dyDescent="0.3">
      <c r="A94" s="60" t="s">
        <v>113</v>
      </c>
      <c r="B94" s="64" t="s">
        <v>112</v>
      </c>
      <c r="C94" s="24" t="s">
        <v>19</v>
      </c>
      <c r="D94" s="58">
        <v>142.44</v>
      </c>
      <c r="E94" s="17">
        <v>0</v>
      </c>
      <c r="F94" s="17">
        <f t="shared" si="4"/>
        <v>0</v>
      </c>
    </row>
    <row r="95" spans="1:6" s="51" customFormat="1" ht="27.6" hidden="1" x14ac:dyDescent="0.3">
      <c r="A95" s="60" t="s">
        <v>111</v>
      </c>
      <c r="B95" s="64" t="s">
        <v>110</v>
      </c>
      <c r="C95" s="24" t="s">
        <v>19</v>
      </c>
      <c r="D95" s="58">
        <v>112.88</v>
      </c>
      <c r="E95" s="17">
        <v>0</v>
      </c>
      <c r="F95" s="17">
        <f t="shared" si="4"/>
        <v>0</v>
      </c>
    </row>
    <row r="96" spans="1:6" s="51" customFormat="1" ht="27.6" hidden="1" x14ac:dyDescent="0.3">
      <c r="A96" s="60" t="s">
        <v>109</v>
      </c>
      <c r="B96" s="64" t="s">
        <v>108</v>
      </c>
      <c r="C96" s="24" t="s">
        <v>19</v>
      </c>
      <c r="D96" s="58">
        <v>137.47</v>
      </c>
      <c r="E96" s="17">
        <v>0</v>
      </c>
      <c r="F96" s="17">
        <f t="shared" si="4"/>
        <v>0</v>
      </c>
    </row>
    <row r="97" spans="1:6" s="51" customFormat="1" hidden="1" x14ac:dyDescent="0.3">
      <c r="A97" s="56"/>
      <c r="B97" s="63"/>
      <c r="C97" s="62"/>
      <c r="D97" s="52"/>
      <c r="E97" s="39"/>
      <c r="F97" s="39"/>
    </row>
    <row r="98" spans="1:6" s="51" customFormat="1" x14ac:dyDescent="0.3">
      <c r="A98" s="147" t="s">
        <v>105</v>
      </c>
      <c r="B98" s="148"/>
      <c r="C98" s="148"/>
      <c r="D98" s="148"/>
      <c r="E98" s="149"/>
      <c r="F98" s="61">
        <f>SUM(F35:F39)</f>
        <v>0</v>
      </c>
    </row>
    <row r="99" spans="1:6" s="51" customFormat="1" x14ac:dyDescent="0.3">
      <c r="A99" s="60"/>
      <c r="B99" s="55"/>
      <c r="C99" s="59"/>
      <c r="D99" s="58"/>
      <c r="E99" s="31"/>
      <c r="F99" s="31"/>
    </row>
    <row r="100" spans="1:6" s="51" customFormat="1" ht="16.5" customHeight="1" x14ac:dyDescent="0.3">
      <c r="A100" s="150" t="s">
        <v>107</v>
      </c>
      <c r="B100" s="151"/>
      <c r="C100" s="151"/>
      <c r="D100" s="151"/>
      <c r="E100" s="152"/>
      <c r="F100" s="57">
        <f>+F98+F33+F19</f>
        <v>0</v>
      </c>
    </row>
    <row r="101" spans="1:6" s="51" customFormat="1" x14ac:dyDescent="0.3">
      <c r="A101" s="56"/>
      <c r="B101" s="55"/>
      <c r="C101" s="54"/>
      <c r="D101" s="52"/>
      <c r="E101" s="31"/>
      <c r="F101" s="31"/>
    </row>
    <row r="102" spans="1:6" s="51" customFormat="1" x14ac:dyDescent="0.3">
      <c r="A102" s="134" t="s">
        <v>305</v>
      </c>
      <c r="B102" s="135"/>
      <c r="C102" s="135"/>
      <c r="D102" s="135"/>
      <c r="E102" s="135"/>
      <c r="F102" s="136"/>
    </row>
    <row r="103" spans="1:6" ht="28.95" customHeight="1" x14ac:dyDescent="0.25">
      <c r="A103" s="137" t="s">
        <v>306</v>
      </c>
      <c r="B103" s="138"/>
      <c r="C103" s="138"/>
      <c r="D103" s="138"/>
      <c r="E103" s="138"/>
      <c r="F103" s="139"/>
    </row>
    <row r="104" spans="1:6" ht="34.950000000000003" customHeight="1" x14ac:dyDescent="0.25">
      <c r="A104" s="137" t="s">
        <v>307</v>
      </c>
      <c r="B104" s="138"/>
      <c r="C104" s="138"/>
      <c r="D104" s="138"/>
      <c r="E104" s="138"/>
      <c r="F104" s="139"/>
    </row>
    <row r="105" spans="1:6" ht="42.6" customHeight="1" x14ac:dyDescent="0.25">
      <c r="A105" s="137" t="s">
        <v>308</v>
      </c>
      <c r="B105" s="138"/>
      <c r="C105" s="138"/>
      <c r="D105" s="138"/>
      <c r="E105" s="138"/>
      <c r="F105" s="139"/>
    </row>
    <row r="106" spans="1:6" s="51" customFormat="1" ht="30" customHeight="1" x14ac:dyDescent="0.3">
      <c r="A106" s="137" t="s">
        <v>309</v>
      </c>
      <c r="B106" s="138"/>
      <c r="C106" s="138"/>
      <c r="D106" s="138"/>
      <c r="E106" s="138"/>
      <c r="F106" s="139"/>
    </row>
    <row r="109" spans="1:6" s="51" customFormat="1" x14ac:dyDescent="0.3">
      <c r="D109" s="52"/>
    </row>
  </sheetData>
  <mergeCells count="25">
    <mergeCell ref="A102:F102"/>
    <mergeCell ref="A103:F103"/>
    <mergeCell ref="A104:F104"/>
    <mergeCell ref="A105:F105"/>
    <mergeCell ref="A106:F106"/>
    <mergeCell ref="A7:A8"/>
    <mergeCell ref="B7:B8"/>
    <mergeCell ref="C7:C8"/>
    <mergeCell ref="D7:D8"/>
    <mergeCell ref="E7:E8"/>
    <mergeCell ref="B74:F74"/>
    <mergeCell ref="A98:E98"/>
    <mergeCell ref="A100:E100"/>
    <mergeCell ref="B10:F10"/>
    <mergeCell ref="A19:E19"/>
    <mergeCell ref="A33:E33"/>
    <mergeCell ref="B11:F11"/>
    <mergeCell ref="B20:F20"/>
    <mergeCell ref="A73:E73"/>
    <mergeCell ref="B3:D3"/>
    <mergeCell ref="B4:D4"/>
    <mergeCell ref="B5:D5"/>
    <mergeCell ref="B6:D6"/>
    <mergeCell ref="B34:F34"/>
    <mergeCell ref="F7:F8"/>
  </mergeCells>
  <printOptions horizontalCentered="1"/>
  <pageMargins left="0.70866141732283472" right="0.70866141732283472" top="0.70866141732283472" bottom="0.70866141732283472" header="0.51181102362204722" footer="0.51181102362204722"/>
  <pageSetup paperSize="143"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6E99-62DF-40E2-8CBF-AD19B7928940}">
  <sheetPr>
    <pageSetUpPr fitToPage="1"/>
  </sheetPr>
  <dimension ref="A1:ALL58"/>
  <sheetViews>
    <sheetView view="pageBreakPreview" topLeftCell="A42" zoomScale="90" zoomScaleNormal="70" zoomScaleSheetLayoutView="90" workbookViewId="0">
      <selection activeCell="H48" sqref="H48"/>
    </sheetView>
  </sheetViews>
  <sheetFormatPr baseColWidth="10" defaultColWidth="11.44140625" defaultRowHeight="14.4" x14ac:dyDescent="0.3"/>
  <cols>
    <col min="1" max="1" width="12.33203125" style="14" customWidth="1"/>
    <col min="2" max="2" width="74.77734375" style="19" customWidth="1"/>
    <col min="3" max="3" width="10.44140625" style="14" customWidth="1"/>
    <col min="4" max="4" width="10.88671875" style="34" customWidth="1"/>
    <col min="5" max="5" width="14.88671875" style="99" customWidth="1"/>
    <col min="6" max="6" width="16.21875" style="99" customWidth="1"/>
    <col min="7" max="1000" width="11.44140625" style="14"/>
    <col min="1001" max="16384" width="11.44140625" style="20"/>
  </cols>
  <sheetData>
    <row r="1" spans="1:6" customFormat="1" ht="6.75" customHeight="1" x14ac:dyDescent="0.3">
      <c r="A1" s="1"/>
      <c r="B1" s="1"/>
      <c r="C1" s="1"/>
      <c r="D1" s="21"/>
      <c r="E1" s="22"/>
      <c r="F1" s="1"/>
    </row>
    <row r="2" spans="1:6" customFormat="1" ht="19.5" customHeight="1" x14ac:dyDescent="0.3">
      <c r="A2" s="2"/>
      <c r="B2" s="2"/>
      <c r="C2" s="98"/>
      <c r="D2" s="97"/>
      <c r="E2" s="3"/>
      <c r="F2" s="3"/>
    </row>
    <row r="3" spans="1:6" customFormat="1" ht="19.5" customHeight="1" x14ac:dyDescent="0.3">
      <c r="A3" s="4"/>
      <c r="B3" s="128" t="s">
        <v>0</v>
      </c>
      <c r="C3" s="128"/>
      <c r="D3" s="128"/>
      <c r="E3" s="6"/>
      <c r="F3" s="6"/>
    </row>
    <row r="4" spans="1:6" customFormat="1" ht="68.400000000000006" customHeight="1" x14ac:dyDescent="0.3">
      <c r="B4" s="129" t="s">
        <v>1</v>
      </c>
      <c r="C4" s="129"/>
      <c r="D4" s="129"/>
      <c r="E4" s="8"/>
      <c r="F4" s="8"/>
    </row>
    <row r="5" spans="1:6" customFormat="1" ht="14.25" customHeight="1" x14ac:dyDescent="0.3">
      <c r="A5" s="9"/>
      <c r="B5" s="130"/>
      <c r="C5" s="130"/>
      <c r="D5" s="130"/>
      <c r="E5" s="8"/>
      <c r="F5" s="8"/>
    </row>
    <row r="6" spans="1:6" customFormat="1" ht="16.95" customHeight="1" x14ac:dyDescent="0.3">
      <c r="A6" s="11"/>
      <c r="B6" s="131" t="s">
        <v>2</v>
      </c>
      <c r="C6" s="131"/>
      <c r="D6" s="131"/>
      <c r="E6" s="9"/>
      <c r="F6" s="9"/>
    </row>
    <row r="7" spans="1:6" customFormat="1" ht="16.95" customHeight="1" thickBot="1" x14ac:dyDescent="0.35">
      <c r="A7" s="11"/>
      <c r="B7" s="13"/>
      <c r="C7" s="13"/>
      <c r="D7" s="13"/>
      <c r="E7" s="9" t="s">
        <v>14</v>
      </c>
      <c r="F7" s="108"/>
    </row>
    <row r="8" spans="1:6" s="14" customFormat="1" ht="13.95" customHeight="1" thickTop="1" thickBot="1" x14ac:dyDescent="0.35">
      <c r="A8" s="115" t="s">
        <v>3</v>
      </c>
      <c r="B8" s="173" t="s">
        <v>4</v>
      </c>
      <c r="C8" s="175" t="s">
        <v>15</v>
      </c>
      <c r="D8" s="177" t="s">
        <v>16</v>
      </c>
      <c r="E8" s="177" t="s">
        <v>17</v>
      </c>
      <c r="F8" s="177" t="s">
        <v>5</v>
      </c>
    </row>
    <row r="9" spans="1:6" s="14" customFormat="1" ht="15" customHeight="1" thickTop="1" thickBot="1" x14ac:dyDescent="0.35">
      <c r="A9" s="115"/>
      <c r="B9" s="174"/>
      <c r="C9" s="176"/>
      <c r="D9" s="178"/>
      <c r="E9" s="178"/>
      <c r="F9" s="178"/>
    </row>
    <row r="10" spans="1:6" s="14" customFormat="1" ht="15" customHeight="1" thickTop="1" thickBot="1" x14ac:dyDescent="0.35">
      <c r="A10" s="96"/>
      <c r="B10" s="96"/>
      <c r="C10" s="96"/>
      <c r="D10" s="95"/>
      <c r="E10" s="95"/>
      <c r="F10" s="95"/>
    </row>
    <row r="11" spans="1:6" s="14" customFormat="1" ht="35.4" customHeight="1" thickTop="1" x14ac:dyDescent="0.3">
      <c r="A11" s="107"/>
      <c r="B11" s="164" t="s">
        <v>11</v>
      </c>
      <c r="C11" s="165"/>
      <c r="D11" s="165"/>
      <c r="E11" s="165"/>
      <c r="F11" s="166"/>
    </row>
    <row r="12" spans="1:6" s="14" customFormat="1" ht="13.8" x14ac:dyDescent="0.3">
      <c r="A12" s="107" t="s">
        <v>41</v>
      </c>
      <c r="B12" s="170" t="s">
        <v>295</v>
      </c>
      <c r="C12" s="171"/>
      <c r="D12" s="171"/>
      <c r="E12" s="171"/>
      <c r="F12" s="172"/>
    </row>
    <row r="13" spans="1:6" s="30" customFormat="1" ht="53.4" customHeight="1" x14ac:dyDescent="0.3">
      <c r="A13" s="41" t="s">
        <v>43</v>
      </c>
      <c r="B13" s="42" t="s">
        <v>294</v>
      </c>
      <c r="C13" s="33" t="s">
        <v>19</v>
      </c>
      <c r="D13" s="104">
        <v>322.06459999999998</v>
      </c>
      <c r="E13" s="17"/>
      <c r="F13" s="17">
        <f t="shared" ref="F13:F38" si="0">+E13*D13</f>
        <v>0</v>
      </c>
    </row>
    <row r="14" spans="1:6" s="30" customFormat="1" ht="58.95" customHeight="1" x14ac:dyDescent="0.3">
      <c r="A14" s="41" t="s">
        <v>44</v>
      </c>
      <c r="B14" s="105" t="s">
        <v>293</v>
      </c>
      <c r="C14" s="33" t="s">
        <v>19</v>
      </c>
      <c r="D14" s="104">
        <v>600.95000000000005</v>
      </c>
      <c r="E14" s="17"/>
      <c r="F14" s="17">
        <f t="shared" si="0"/>
        <v>0</v>
      </c>
    </row>
    <row r="15" spans="1:6" s="30" customFormat="1" ht="53.4" customHeight="1" x14ac:dyDescent="0.3">
      <c r="A15" s="41" t="s">
        <v>45</v>
      </c>
      <c r="B15" s="105" t="s">
        <v>292</v>
      </c>
      <c r="C15" s="33" t="s">
        <v>19</v>
      </c>
      <c r="D15" s="104">
        <v>320.14929999999998</v>
      </c>
      <c r="E15" s="17"/>
      <c r="F15" s="17">
        <f t="shared" si="0"/>
        <v>0</v>
      </c>
    </row>
    <row r="16" spans="1:6" s="30" customFormat="1" ht="71.400000000000006" customHeight="1" x14ac:dyDescent="0.3">
      <c r="A16" s="41" t="s">
        <v>46</v>
      </c>
      <c r="B16" s="105" t="s">
        <v>291</v>
      </c>
      <c r="C16" s="33" t="s">
        <v>19</v>
      </c>
      <c r="D16" s="104">
        <v>244.85990000000001</v>
      </c>
      <c r="E16" s="17"/>
      <c r="F16" s="17">
        <f t="shared" si="0"/>
        <v>0</v>
      </c>
    </row>
    <row r="17" spans="1:6" s="30" customFormat="1" ht="85.2" customHeight="1" x14ac:dyDescent="0.3">
      <c r="A17" s="41" t="s">
        <v>47</v>
      </c>
      <c r="B17" s="105" t="s">
        <v>290</v>
      </c>
      <c r="C17" s="33" t="s">
        <v>19</v>
      </c>
      <c r="D17" s="104">
        <v>27.8108</v>
      </c>
      <c r="E17" s="17"/>
      <c r="F17" s="17">
        <f t="shared" si="0"/>
        <v>0</v>
      </c>
    </row>
    <row r="18" spans="1:6" s="30" customFormat="1" ht="85.2" customHeight="1" x14ac:dyDescent="0.3">
      <c r="A18" s="41" t="s">
        <v>49</v>
      </c>
      <c r="B18" s="105" t="s">
        <v>289</v>
      </c>
      <c r="C18" s="33" t="s">
        <v>19</v>
      </c>
      <c r="D18" s="104">
        <v>90.865600000000001</v>
      </c>
      <c r="E18" s="17"/>
      <c r="F18" s="17">
        <f t="shared" si="0"/>
        <v>0</v>
      </c>
    </row>
    <row r="19" spans="1:6" s="30" customFormat="1" ht="78.599999999999994" customHeight="1" x14ac:dyDescent="0.3">
      <c r="A19" s="41" t="s">
        <v>50</v>
      </c>
      <c r="B19" s="105" t="s">
        <v>288</v>
      </c>
      <c r="C19" s="33" t="s">
        <v>19</v>
      </c>
      <c r="D19" s="104">
        <v>57.551499999999997</v>
      </c>
      <c r="E19" s="17"/>
      <c r="F19" s="17">
        <f t="shared" si="0"/>
        <v>0</v>
      </c>
    </row>
    <row r="20" spans="1:6" s="30" customFormat="1" ht="63.6" customHeight="1" x14ac:dyDescent="0.3">
      <c r="A20" s="41" t="s">
        <v>51</v>
      </c>
      <c r="B20" s="105" t="s">
        <v>287</v>
      </c>
      <c r="C20" s="33" t="s">
        <v>19</v>
      </c>
      <c r="D20" s="104">
        <v>34.521500000000003</v>
      </c>
      <c r="E20" s="17"/>
      <c r="F20" s="17">
        <f t="shared" si="0"/>
        <v>0</v>
      </c>
    </row>
    <row r="21" spans="1:6" s="30" customFormat="1" ht="62.4" customHeight="1" x14ac:dyDescent="0.3">
      <c r="A21" s="41" t="s">
        <v>52</v>
      </c>
      <c r="B21" s="105" t="s">
        <v>286</v>
      </c>
      <c r="C21" s="33" t="s">
        <v>19</v>
      </c>
      <c r="D21" s="104">
        <v>293.26499999999999</v>
      </c>
      <c r="E21" s="17"/>
      <c r="F21" s="17">
        <f t="shared" si="0"/>
        <v>0</v>
      </c>
    </row>
    <row r="22" spans="1:6" s="30" customFormat="1" ht="65.400000000000006" customHeight="1" x14ac:dyDescent="0.3">
      <c r="A22" s="41" t="s">
        <v>53</v>
      </c>
      <c r="B22" s="105" t="s">
        <v>285</v>
      </c>
      <c r="C22" s="33" t="s">
        <v>19</v>
      </c>
      <c r="D22" s="104">
        <v>93.440299999999993</v>
      </c>
      <c r="E22" s="17"/>
      <c r="F22" s="17">
        <f t="shared" si="0"/>
        <v>0</v>
      </c>
    </row>
    <row r="23" spans="1:6" s="30" customFormat="1" ht="67.2" customHeight="1" x14ac:dyDescent="0.3">
      <c r="A23" s="41" t="s">
        <v>55</v>
      </c>
      <c r="B23" s="105" t="s">
        <v>284</v>
      </c>
      <c r="C23" s="33" t="s">
        <v>19</v>
      </c>
      <c r="D23" s="104">
        <v>30.3401</v>
      </c>
      <c r="E23" s="17"/>
      <c r="F23" s="17">
        <f t="shared" si="0"/>
        <v>0</v>
      </c>
    </row>
    <row r="24" spans="1:6" s="30" customFormat="1" ht="60.6" customHeight="1" x14ac:dyDescent="0.3">
      <c r="A24" s="41" t="s">
        <v>56</v>
      </c>
      <c r="B24" s="105" t="s">
        <v>283</v>
      </c>
      <c r="C24" s="33" t="s">
        <v>19</v>
      </c>
      <c r="D24" s="104">
        <v>113.9156</v>
      </c>
      <c r="E24" s="17"/>
      <c r="F24" s="17">
        <f t="shared" si="0"/>
        <v>0</v>
      </c>
    </row>
    <row r="25" spans="1:6" s="30" customFormat="1" ht="71.400000000000006" customHeight="1" x14ac:dyDescent="0.3">
      <c r="A25" s="41" t="s">
        <v>58</v>
      </c>
      <c r="B25" s="105" t="s">
        <v>282</v>
      </c>
      <c r="C25" s="33" t="s">
        <v>19</v>
      </c>
      <c r="D25" s="104">
        <v>38.734999999999999</v>
      </c>
      <c r="E25" s="17"/>
      <c r="F25" s="17">
        <f t="shared" si="0"/>
        <v>0</v>
      </c>
    </row>
    <row r="26" spans="1:6" s="30" customFormat="1" ht="76.95" customHeight="1" x14ac:dyDescent="0.3">
      <c r="A26" s="41" t="s">
        <v>281</v>
      </c>
      <c r="B26" s="105" t="s">
        <v>280</v>
      </c>
      <c r="C26" s="33" t="s">
        <v>19</v>
      </c>
      <c r="D26" s="104">
        <v>142.8134</v>
      </c>
      <c r="E26" s="17"/>
      <c r="F26" s="17">
        <f t="shared" si="0"/>
        <v>0</v>
      </c>
    </row>
    <row r="27" spans="1:6" s="30" customFormat="1" ht="61.95" customHeight="1" x14ac:dyDescent="0.3">
      <c r="A27" s="41" t="s">
        <v>279</v>
      </c>
      <c r="B27" s="105" t="s">
        <v>278</v>
      </c>
      <c r="C27" s="33" t="s">
        <v>19</v>
      </c>
      <c r="D27" s="104">
        <v>63.951000000000001</v>
      </c>
      <c r="E27" s="17"/>
      <c r="F27" s="17">
        <f t="shared" si="0"/>
        <v>0</v>
      </c>
    </row>
    <row r="28" spans="1:6" s="30" customFormat="1" ht="69.599999999999994" customHeight="1" x14ac:dyDescent="0.3">
      <c r="A28" s="41" t="s">
        <v>277</v>
      </c>
      <c r="B28" s="105" t="s">
        <v>276</v>
      </c>
      <c r="C28" s="33" t="s">
        <v>19</v>
      </c>
      <c r="D28" s="104">
        <v>68.756699999999995</v>
      </c>
      <c r="E28" s="17"/>
      <c r="F28" s="17">
        <f t="shared" si="0"/>
        <v>0</v>
      </c>
    </row>
    <row r="29" spans="1:6" s="30" customFormat="1" ht="74.400000000000006" customHeight="1" x14ac:dyDescent="0.3">
      <c r="A29" s="41" t="s">
        <v>275</v>
      </c>
      <c r="B29" s="105" t="s">
        <v>274</v>
      </c>
      <c r="C29" s="33" t="s">
        <v>19</v>
      </c>
      <c r="D29" s="104">
        <v>71.5989</v>
      </c>
      <c r="E29" s="17"/>
      <c r="F29" s="17">
        <f t="shared" si="0"/>
        <v>0</v>
      </c>
    </row>
    <row r="30" spans="1:6" s="30" customFormat="1" ht="68.400000000000006" customHeight="1" x14ac:dyDescent="0.3">
      <c r="A30" s="41" t="s">
        <v>273</v>
      </c>
      <c r="B30" s="105" t="s">
        <v>272</v>
      </c>
      <c r="C30" s="33" t="s">
        <v>19</v>
      </c>
      <c r="D30" s="104">
        <v>141.2193</v>
      </c>
      <c r="E30" s="17"/>
      <c r="F30" s="17">
        <f t="shared" si="0"/>
        <v>0</v>
      </c>
    </row>
    <row r="31" spans="1:6" s="30" customFormat="1" ht="70.95" customHeight="1" x14ac:dyDescent="0.3">
      <c r="A31" s="41" t="s">
        <v>271</v>
      </c>
      <c r="B31" s="105" t="s">
        <v>270</v>
      </c>
      <c r="C31" s="33" t="s">
        <v>19</v>
      </c>
      <c r="D31" s="104">
        <v>146.8099</v>
      </c>
      <c r="E31" s="17"/>
      <c r="F31" s="17">
        <f t="shared" si="0"/>
        <v>0</v>
      </c>
    </row>
    <row r="32" spans="1:6" s="30" customFormat="1" ht="79.2" customHeight="1" x14ac:dyDescent="0.3">
      <c r="A32" s="41" t="s">
        <v>269</v>
      </c>
      <c r="B32" s="105" t="s">
        <v>268</v>
      </c>
      <c r="C32" s="33" t="s">
        <v>19</v>
      </c>
      <c r="D32" s="104">
        <v>149.66419999999999</v>
      </c>
      <c r="E32" s="17"/>
      <c r="F32" s="17">
        <f t="shared" si="0"/>
        <v>0</v>
      </c>
    </row>
    <row r="33" spans="1:6" s="30" customFormat="1" ht="41.4" x14ac:dyDescent="0.3">
      <c r="A33" s="41" t="s">
        <v>267</v>
      </c>
      <c r="B33" s="42" t="s">
        <v>266</v>
      </c>
      <c r="C33" s="33" t="s">
        <v>19</v>
      </c>
      <c r="D33" s="104">
        <v>195.6515</v>
      </c>
      <c r="E33" s="17"/>
      <c r="F33" s="17">
        <f t="shared" si="0"/>
        <v>0</v>
      </c>
    </row>
    <row r="34" spans="1:6" s="30" customFormat="1" ht="55.2" x14ac:dyDescent="0.3">
      <c r="A34" s="41" t="s">
        <v>265</v>
      </c>
      <c r="B34" s="105" t="s">
        <v>264</v>
      </c>
      <c r="C34" s="33" t="s">
        <v>19</v>
      </c>
      <c r="D34" s="104">
        <v>7.9843000000000002</v>
      </c>
      <c r="E34" s="17"/>
      <c r="F34" s="17">
        <f t="shared" si="0"/>
        <v>0</v>
      </c>
    </row>
    <row r="35" spans="1:6" s="30" customFormat="1" ht="48.6" customHeight="1" x14ac:dyDescent="0.3">
      <c r="A35" s="41" t="s">
        <v>263</v>
      </c>
      <c r="B35" s="105" t="s">
        <v>262</v>
      </c>
      <c r="C35" s="33" t="s">
        <v>19</v>
      </c>
      <c r="D35" s="104">
        <v>567</v>
      </c>
      <c r="E35" s="17"/>
      <c r="F35" s="17">
        <f t="shared" si="0"/>
        <v>0</v>
      </c>
    </row>
    <row r="36" spans="1:6" s="30" customFormat="1" ht="78" customHeight="1" x14ac:dyDescent="0.3">
      <c r="A36" s="41" t="s">
        <v>261</v>
      </c>
      <c r="B36" s="105" t="s">
        <v>260</v>
      </c>
      <c r="C36" s="33" t="s">
        <v>19</v>
      </c>
      <c r="D36" s="104">
        <v>957</v>
      </c>
      <c r="E36" s="17"/>
      <c r="F36" s="17">
        <f t="shared" si="0"/>
        <v>0</v>
      </c>
    </row>
    <row r="37" spans="1:6" s="30" customFormat="1" ht="60.6" customHeight="1" x14ac:dyDescent="0.3">
      <c r="A37" s="41" t="s">
        <v>259</v>
      </c>
      <c r="B37" s="105" t="s">
        <v>258</v>
      </c>
      <c r="C37" s="33" t="s">
        <v>19</v>
      </c>
      <c r="D37" s="104">
        <v>417.6</v>
      </c>
      <c r="E37" s="17"/>
      <c r="F37" s="17">
        <f t="shared" si="0"/>
        <v>0</v>
      </c>
    </row>
    <row r="38" spans="1:6" s="30" customFormat="1" ht="82.95" customHeight="1" x14ac:dyDescent="0.3">
      <c r="A38" s="41" t="s">
        <v>257</v>
      </c>
      <c r="B38" s="105" t="s">
        <v>256</v>
      </c>
      <c r="C38" s="33" t="s">
        <v>19</v>
      </c>
      <c r="D38" s="104">
        <v>9.2799999999999994</v>
      </c>
      <c r="E38" s="17"/>
      <c r="F38" s="17">
        <f t="shared" si="0"/>
        <v>0</v>
      </c>
    </row>
    <row r="39" spans="1:6" s="30" customFormat="1" ht="24" customHeight="1" x14ac:dyDescent="0.3">
      <c r="A39" s="161" t="s">
        <v>105</v>
      </c>
      <c r="B39" s="162"/>
      <c r="C39" s="162"/>
      <c r="D39" s="162"/>
      <c r="E39" s="163"/>
      <c r="F39" s="102">
        <f>SUM(F13:F38)</f>
        <v>0</v>
      </c>
    </row>
    <row r="40" spans="1:6" s="30" customFormat="1" ht="13.8" x14ac:dyDescent="0.3">
      <c r="A40" s="106">
        <v>7.4</v>
      </c>
      <c r="B40" s="167" t="s">
        <v>255</v>
      </c>
      <c r="C40" s="168"/>
      <c r="D40" s="168"/>
      <c r="E40" s="168"/>
      <c r="F40" s="169"/>
    </row>
    <row r="41" spans="1:6" s="30" customFormat="1" ht="42" customHeight="1" x14ac:dyDescent="0.3">
      <c r="A41" s="33" t="s">
        <v>254</v>
      </c>
      <c r="B41" s="27" t="s">
        <v>253</v>
      </c>
      <c r="C41" s="33" t="s">
        <v>18</v>
      </c>
      <c r="D41" s="28">
        <v>61.8</v>
      </c>
      <c r="E41" s="103"/>
      <c r="F41" s="103"/>
    </row>
    <row r="42" spans="1:6" s="30" customFormat="1" ht="41.4" x14ac:dyDescent="0.3">
      <c r="A42" s="33" t="s">
        <v>252</v>
      </c>
      <c r="B42" s="105" t="s">
        <v>251</v>
      </c>
      <c r="C42" s="33" t="s">
        <v>18</v>
      </c>
      <c r="D42" s="104">
        <v>15.05</v>
      </c>
      <c r="E42" s="103"/>
      <c r="F42" s="103"/>
    </row>
    <row r="43" spans="1:6" s="30" customFormat="1" ht="41.4" x14ac:dyDescent="0.3">
      <c r="A43" s="33" t="s">
        <v>250</v>
      </c>
      <c r="B43" s="105" t="s">
        <v>249</v>
      </c>
      <c r="C43" s="33" t="s">
        <v>18</v>
      </c>
      <c r="D43" s="104">
        <v>45.85</v>
      </c>
      <c r="E43" s="103"/>
      <c r="F43" s="103"/>
    </row>
    <row r="44" spans="1:6" s="30" customFormat="1" ht="41.4" x14ac:dyDescent="0.3">
      <c r="A44" s="33" t="s">
        <v>248</v>
      </c>
      <c r="B44" s="105" t="s">
        <v>247</v>
      </c>
      <c r="C44" s="33" t="s">
        <v>18</v>
      </c>
      <c r="D44" s="104">
        <v>90</v>
      </c>
      <c r="E44" s="103"/>
      <c r="F44" s="103"/>
    </row>
    <row r="45" spans="1:6" s="30" customFormat="1" ht="54" customHeight="1" x14ac:dyDescent="0.3">
      <c r="A45" s="33" t="s">
        <v>246</v>
      </c>
      <c r="B45" s="105" t="s">
        <v>245</v>
      </c>
      <c r="C45" s="33" t="s">
        <v>18</v>
      </c>
      <c r="D45" s="104">
        <v>19.399999999999999</v>
      </c>
      <c r="E45" s="103"/>
      <c r="F45" s="103"/>
    </row>
    <row r="46" spans="1:6" s="30" customFormat="1" ht="60.6" customHeight="1" x14ac:dyDescent="0.3">
      <c r="A46" s="33" t="s">
        <v>244</v>
      </c>
      <c r="B46" s="105" t="s">
        <v>243</v>
      </c>
      <c r="C46" s="33" t="s">
        <v>18</v>
      </c>
      <c r="D46" s="104">
        <v>58.2</v>
      </c>
      <c r="E46" s="103"/>
      <c r="F46" s="103"/>
    </row>
    <row r="47" spans="1:6" s="30" customFormat="1" ht="22.2" customHeight="1" x14ac:dyDescent="0.3">
      <c r="A47" s="161" t="s">
        <v>105</v>
      </c>
      <c r="B47" s="162"/>
      <c r="C47" s="162"/>
      <c r="D47" s="162"/>
      <c r="E47" s="163"/>
      <c r="F47" s="102">
        <f>SUM(F41:F46)</f>
        <v>0</v>
      </c>
    </row>
    <row r="48" spans="1:6" s="14" customFormat="1" x14ac:dyDescent="0.3">
      <c r="A48" s="35"/>
      <c r="B48" s="100"/>
      <c r="C48" s="59"/>
      <c r="D48" s="36"/>
      <c r="E48" s="99"/>
      <c r="F48" s="99"/>
    </row>
    <row r="49" spans="1:6" s="14" customFormat="1" ht="24" customHeight="1" x14ac:dyDescent="0.3">
      <c r="A49" s="118" t="s">
        <v>242</v>
      </c>
      <c r="B49" s="119"/>
      <c r="C49" s="119"/>
      <c r="D49" s="119"/>
      <c r="E49" s="125"/>
      <c r="F49" s="18">
        <f>+F47+F39</f>
        <v>0</v>
      </c>
    </row>
    <row r="50" spans="1:6" s="14" customFormat="1" x14ac:dyDescent="0.3">
      <c r="A50" s="101"/>
      <c r="B50" s="100"/>
      <c r="C50" s="54"/>
      <c r="D50" s="34"/>
      <c r="E50" s="99"/>
      <c r="F50" s="99"/>
    </row>
    <row r="51" spans="1:6" s="14" customFormat="1" ht="13.8" x14ac:dyDescent="0.3">
      <c r="A51" s="134" t="s">
        <v>305</v>
      </c>
      <c r="B51" s="135"/>
      <c r="C51" s="135"/>
      <c r="D51" s="135"/>
      <c r="E51" s="135"/>
      <c r="F51" s="136"/>
    </row>
    <row r="52" spans="1:6" ht="25.2" customHeight="1" x14ac:dyDescent="0.25">
      <c r="A52" s="137" t="s">
        <v>306</v>
      </c>
      <c r="B52" s="138"/>
      <c r="C52" s="138"/>
      <c r="D52" s="138"/>
      <c r="E52" s="138"/>
      <c r="F52" s="139"/>
    </row>
    <row r="53" spans="1:6" ht="27.6" customHeight="1" x14ac:dyDescent="0.25">
      <c r="A53" s="137" t="s">
        <v>307</v>
      </c>
      <c r="B53" s="138"/>
      <c r="C53" s="138"/>
      <c r="D53" s="138"/>
      <c r="E53" s="138"/>
      <c r="F53" s="139"/>
    </row>
    <row r="54" spans="1:6" ht="20.399999999999999" customHeight="1" x14ac:dyDescent="0.25">
      <c r="A54" s="137" t="s">
        <v>308</v>
      </c>
      <c r="B54" s="138"/>
      <c r="C54" s="138"/>
      <c r="D54" s="138"/>
      <c r="E54" s="138"/>
      <c r="F54" s="139"/>
    </row>
    <row r="55" spans="1:6" s="14" customFormat="1" ht="20.399999999999999" customHeight="1" x14ac:dyDescent="0.3">
      <c r="A55" s="137" t="s">
        <v>309</v>
      </c>
      <c r="B55" s="138"/>
      <c r="C55" s="138"/>
      <c r="D55" s="138"/>
      <c r="E55" s="138"/>
      <c r="F55" s="139"/>
    </row>
    <row r="58" spans="1:6" s="14" customFormat="1" x14ac:dyDescent="0.3">
      <c r="D58" s="34"/>
      <c r="E58" s="99"/>
      <c r="F58" s="99"/>
    </row>
  </sheetData>
  <mergeCells count="21">
    <mergeCell ref="A51:F51"/>
    <mergeCell ref="A52:F52"/>
    <mergeCell ref="A53:F53"/>
    <mergeCell ref="A54:F54"/>
    <mergeCell ref="A55:F55"/>
    <mergeCell ref="B3:D3"/>
    <mergeCell ref="B4:D4"/>
    <mergeCell ref="B5:D5"/>
    <mergeCell ref="B6:D6"/>
    <mergeCell ref="A49:E49"/>
    <mergeCell ref="A47:E47"/>
    <mergeCell ref="B11:F11"/>
    <mergeCell ref="B40:F40"/>
    <mergeCell ref="A39:E39"/>
    <mergeCell ref="B12:F12"/>
    <mergeCell ref="A8:A9"/>
    <mergeCell ref="B8:B9"/>
    <mergeCell ref="C8:C9"/>
    <mergeCell ref="D8:D9"/>
    <mergeCell ref="E8:E9"/>
    <mergeCell ref="F8:F9"/>
  </mergeCells>
  <printOptions horizontalCentered="1"/>
  <pageMargins left="0.70866141732283472" right="0.70866141732283472" top="0.70866141732283472" bottom="0.70866141732283472" header="0.51181102362204722" footer="0.51181102362204722"/>
  <pageSetup scale="6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BB510-7D1A-4099-AFA6-01EEF80F860A}">
  <sheetPr>
    <pageSetUpPr fitToPage="1"/>
  </sheetPr>
  <dimension ref="A1:AKO25"/>
  <sheetViews>
    <sheetView view="pageBreakPreview" topLeftCell="A16" zoomScale="60" zoomScaleNormal="70" workbookViewId="0">
      <selection activeCell="A30" sqref="A30"/>
    </sheetView>
  </sheetViews>
  <sheetFormatPr baseColWidth="10" defaultColWidth="11.44140625" defaultRowHeight="13.8" x14ac:dyDescent="0.25"/>
  <cols>
    <col min="1" max="1" width="12.33203125" style="14" customWidth="1"/>
    <col min="2" max="2" width="66.6640625" style="19" customWidth="1"/>
    <col min="3" max="3" width="10.44140625" style="14" customWidth="1"/>
    <col min="4" max="4" width="10.88671875" style="34" customWidth="1"/>
    <col min="5" max="5" width="14.88671875" style="14" customWidth="1"/>
    <col min="6" max="6" width="16.21875" style="14" customWidth="1"/>
    <col min="7" max="977" width="11.44140625" style="14"/>
    <col min="978" max="16384" width="11.44140625" style="20"/>
  </cols>
  <sheetData>
    <row r="1" spans="1:6" customFormat="1" ht="6.75" customHeight="1" x14ac:dyDescent="0.3">
      <c r="A1" s="1"/>
      <c r="B1" s="1"/>
      <c r="C1" s="1"/>
      <c r="D1" s="21"/>
      <c r="E1" s="22"/>
      <c r="F1" s="1"/>
    </row>
    <row r="2" spans="1:6" customFormat="1" ht="19.5" customHeight="1" x14ac:dyDescent="0.3">
      <c r="A2" s="2"/>
      <c r="B2" s="2"/>
      <c r="C2" s="98"/>
      <c r="D2" s="97"/>
      <c r="E2" s="3"/>
      <c r="F2" s="3"/>
    </row>
    <row r="3" spans="1:6" customFormat="1" ht="19.5" customHeight="1" x14ac:dyDescent="0.3">
      <c r="A3" s="4"/>
      <c r="B3" s="128" t="s">
        <v>0</v>
      </c>
      <c r="C3" s="128"/>
      <c r="D3" s="128"/>
      <c r="E3" s="6"/>
      <c r="F3" s="6"/>
    </row>
    <row r="4" spans="1:6" customFormat="1" ht="68.400000000000006" customHeight="1" x14ac:dyDescent="0.3">
      <c r="B4" s="129" t="s">
        <v>1</v>
      </c>
      <c r="C4" s="129"/>
      <c r="D4" s="129"/>
      <c r="E4" s="8"/>
      <c r="F4" s="8"/>
    </row>
    <row r="5" spans="1:6" customFormat="1" ht="14.25" customHeight="1" x14ac:dyDescent="0.3">
      <c r="A5" s="9"/>
      <c r="B5" s="130"/>
      <c r="C5" s="130"/>
      <c r="D5" s="130"/>
      <c r="E5" s="8"/>
      <c r="F5" s="8"/>
    </row>
    <row r="6" spans="1:6" customFormat="1" ht="16.95" customHeight="1" x14ac:dyDescent="0.3">
      <c r="A6" s="11"/>
      <c r="B6" s="131" t="s">
        <v>2</v>
      </c>
      <c r="C6" s="131"/>
      <c r="D6" s="131"/>
      <c r="E6" s="9"/>
      <c r="F6" s="9"/>
    </row>
    <row r="7" spans="1:6" customFormat="1" ht="16.95" customHeight="1" thickBot="1" x14ac:dyDescent="0.35">
      <c r="A7" s="11"/>
      <c r="B7" s="13"/>
      <c r="C7" s="13"/>
      <c r="D7" s="13"/>
      <c r="E7" s="9" t="s">
        <v>14</v>
      </c>
      <c r="F7" s="9"/>
    </row>
    <row r="8" spans="1:6" s="14" customFormat="1" ht="13.95" customHeight="1" thickTop="1" thickBot="1" x14ac:dyDescent="0.35">
      <c r="A8" s="115" t="s">
        <v>3</v>
      </c>
      <c r="B8" s="116" t="s">
        <v>4</v>
      </c>
      <c r="C8" s="132" t="s">
        <v>15</v>
      </c>
      <c r="D8" s="133" t="s">
        <v>16</v>
      </c>
      <c r="E8" s="122" t="s">
        <v>17</v>
      </c>
      <c r="F8" s="117" t="s">
        <v>5</v>
      </c>
    </row>
    <row r="9" spans="1:6" s="14" customFormat="1" ht="15" thickTop="1" thickBot="1" x14ac:dyDescent="0.35">
      <c r="A9" s="115"/>
      <c r="B9" s="116"/>
      <c r="C9" s="132"/>
      <c r="D9" s="133"/>
      <c r="E9" s="122"/>
      <c r="F9" s="117"/>
    </row>
    <row r="10" spans="1:6" s="14" customFormat="1" ht="21" thickTop="1" x14ac:dyDescent="0.3">
      <c r="A10" s="109"/>
      <c r="B10" s="179" t="s">
        <v>7</v>
      </c>
      <c r="C10" s="180"/>
      <c r="D10" s="180"/>
      <c r="E10" s="180"/>
      <c r="F10" s="181"/>
    </row>
    <row r="11" spans="1:6" s="14" customFormat="1" x14ac:dyDescent="0.3">
      <c r="A11" s="110" t="s">
        <v>296</v>
      </c>
      <c r="B11" s="182" t="s">
        <v>297</v>
      </c>
      <c r="C11" s="183"/>
      <c r="D11" s="183"/>
      <c r="E11" s="183"/>
      <c r="F11" s="184"/>
    </row>
    <row r="12" spans="1:6" s="14" customFormat="1" ht="82.8" x14ac:dyDescent="0.3">
      <c r="A12" s="15" t="s">
        <v>6</v>
      </c>
      <c r="B12" s="16" t="s">
        <v>298</v>
      </c>
      <c r="C12" s="33" t="s">
        <v>19</v>
      </c>
      <c r="D12" s="32">
        <v>227.86</v>
      </c>
      <c r="E12" s="111"/>
      <c r="F12" s="17">
        <f>D12*E12</f>
        <v>0</v>
      </c>
    </row>
    <row r="13" spans="1:6" s="14" customFormat="1" ht="82.8" x14ac:dyDescent="0.3">
      <c r="A13" s="15" t="s">
        <v>8</v>
      </c>
      <c r="B13" s="16" t="s">
        <v>299</v>
      </c>
      <c r="C13" s="33" t="s">
        <v>19</v>
      </c>
      <c r="D13" s="32">
        <v>3663.22</v>
      </c>
      <c r="E13" s="111"/>
      <c r="F13" s="17">
        <f t="shared" ref="F13:F16" si="0">D13*E13</f>
        <v>0</v>
      </c>
    </row>
    <row r="14" spans="1:6" s="14" customFormat="1" ht="82.8" x14ac:dyDescent="0.3">
      <c r="A14" s="15" t="s">
        <v>10</v>
      </c>
      <c r="B14" s="16" t="s">
        <v>300</v>
      </c>
      <c r="C14" s="33" t="s">
        <v>19</v>
      </c>
      <c r="D14" s="32">
        <v>4324.1400000000003</v>
      </c>
      <c r="E14" s="111"/>
      <c r="F14" s="17">
        <f t="shared" si="0"/>
        <v>0</v>
      </c>
    </row>
    <row r="15" spans="1:6" s="14" customFormat="1" ht="165.6" x14ac:dyDescent="0.3">
      <c r="A15" s="15" t="s">
        <v>12</v>
      </c>
      <c r="B15" s="16" t="s">
        <v>301</v>
      </c>
      <c r="C15" s="33" t="s">
        <v>19</v>
      </c>
      <c r="D15" s="32">
        <v>6949.46</v>
      </c>
      <c r="E15" s="111"/>
      <c r="F15" s="17">
        <f t="shared" si="0"/>
        <v>0</v>
      </c>
    </row>
    <row r="16" spans="1:6" s="14" customFormat="1" ht="55.2" x14ac:dyDescent="0.3">
      <c r="A16" s="15" t="s">
        <v>302</v>
      </c>
      <c r="B16" s="16" t="s">
        <v>303</v>
      </c>
      <c r="C16" s="33" t="s">
        <v>19</v>
      </c>
      <c r="D16" s="32">
        <v>1556.84</v>
      </c>
      <c r="E16" s="111"/>
      <c r="F16" s="17">
        <f t="shared" si="0"/>
        <v>0</v>
      </c>
    </row>
    <row r="17" spans="1:6" s="14" customFormat="1" x14ac:dyDescent="0.3">
      <c r="A17" s="185" t="s">
        <v>105</v>
      </c>
      <c r="B17" s="186"/>
      <c r="C17" s="186"/>
      <c r="D17" s="186"/>
      <c r="E17" s="187"/>
      <c r="F17" s="112">
        <f>SUM(F12:F16)</f>
        <v>0</v>
      </c>
    </row>
    <row r="19" spans="1:6" s="14" customFormat="1" ht="24" customHeight="1" x14ac:dyDescent="0.3">
      <c r="A19" s="118" t="s">
        <v>304</v>
      </c>
      <c r="B19" s="119"/>
      <c r="C19" s="119"/>
      <c r="D19" s="119"/>
      <c r="E19" s="125"/>
      <c r="F19" s="18">
        <f>+F17</f>
        <v>0</v>
      </c>
    </row>
    <row r="21" spans="1:6" x14ac:dyDescent="0.25">
      <c r="A21" s="134" t="s">
        <v>305</v>
      </c>
      <c r="B21" s="135"/>
      <c r="C21" s="135"/>
      <c r="D21" s="135"/>
      <c r="E21" s="135"/>
      <c r="F21" s="136"/>
    </row>
    <row r="22" spans="1:6" ht="33.6" customHeight="1" x14ac:dyDescent="0.25">
      <c r="A22" s="137" t="s">
        <v>306</v>
      </c>
      <c r="B22" s="138"/>
      <c r="C22" s="138"/>
      <c r="D22" s="138"/>
      <c r="E22" s="138"/>
      <c r="F22" s="139"/>
    </row>
    <row r="23" spans="1:6" ht="36.6" customHeight="1" x14ac:dyDescent="0.25">
      <c r="A23" s="137" t="s">
        <v>307</v>
      </c>
      <c r="B23" s="138"/>
      <c r="C23" s="138"/>
      <c r="D23" s="138"/>
      <c r="E23" s="138"/>
      <c r="F23" s="139"/>
    </row>
    <row r="24" spans="1:6" ht="30" customHeight="1" x14ac:dyDescent="0.25">
      <c r="A24" s="137" t="s">
        <v>308</v>
      </c>
      <c r="B24" s="138"/>
      <c r="C24" s="138"/>
      <c r="D24" s="138"/>
      <c r="E24" s="138"/>
      <c r="F24" s="139"/>
    </row>
    <row r="25" spans="1:6" ht="36" customHeight="1" x14ac:dyDescent="0.25">
      <c r="A25" s="137" t="s">
        <v>309</v>
      </c>
      <c r="B25" s="138"/>
      <c r="C25" s="138"/>
      <c r="D25" s="138"/>
      <c r="E25" s="138"/>
      <c r="F25" s="139"/>
    </row>
  </sheetData>
  <mergeCells count="19">
    <mergeCell ref="A21:F21"/>
    <mergeCell ref="A22:F22"/>
    <mergeCell ref="A23:F23"/>
    <mergeCell ref="A24:F24"/>
    <mergeCell ref="A25:F25"/>
    <mergeCell ref="B3:D3"/>
    <mergeCell ref="B4:D4"/>
    <mergeCell ref="B5:D5"/>
    <mergeCell ref="B6:D6"/>
    <mergeCell ref="A8:A9"/>
    <mergeCell ref="B8:B9"/>
    <mergeCell ref="C8:C9"/>
    <mergeCell ref="D8:D9"/>
    <mergeCell ref="F8:F9"/>
    <mergeCell ref="B10:F10"/>
    <mergeCell ref="B11:F11"/>
    <mergeCell ref="A17:E17"/>
    <mergeCell ref="A19:E19"/>
    <mergeCell ref="E8:E9"/>
  </mergeCells>
  <printOptions horizontalCentered="1"/>
  <pageMargins left="0.70866141732283472" right="0.70866141732283472" top="0.70866141732283472" bottom="0.70866141732283472" header="0.51181102362204722" footer="0.51181102362204722"/>
  <pageSetup paperSize="143"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Lotes a cotizar</vt:lpstr>
      <vt:lpstr>Lote 1</vt:lpstr>
      <vt:lpstr>Lote 2</vt:lpstr>
      <vt:lpstr>Lote 3</vt:lpstr>
      <vt:lpstr>Lote 4</vt:lpstr>
      <vt:lpstr>'Lote 1'!Área_de_impresión</vt:lpstr>
      <vt:lpstr>'Lote 3'!Área_de_impresión</vt:lpstr>
      <vt:lpstr>'Lote 4'!Área_de_impresión</vt:lpstr>
      <vt:lpstr>'Lotes a cotizar'!Área_de_impresión</vt:lpstr>
      <vt:lpstr>'Lote 2'!Títulos_a_imprimir</vt:lpstr>
      <vt:lpstr>'Lote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 EHISA</dc:creator>
  <cp:lastModifiedBy>Delmy Aminta Meza</cp:lastModifiedBy>
  <dcterms:created xsi:type="dcterms:W3CDTF">2025-05-07T17:49:44Z</dcterms:created>
  <dcterms:modified xsi:type="dcterms:W3CDTF">2025-05-15T21:21:58Z</dcterms:modified>
</cp:coreProperties>
</file>