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ehisa-my.sharepoint.com/personal/delmy_meza_ehisa_hn/Documents/Escritorio/LICITACIONES/NUEVOS PROCESO - S.MALCOLM/10 - RTB/"/>
    </mc:Choice>
  </mc:AlternateContent>
  <xr:revisionPtr revIDLastSave="0" documentId="8_{98E21E16-2490-C445-A5FF-9CF04DBA7D0C}" xr6:coauthVersionLast="47" xr6:coauthVersionMax="47" xr10:uidLastSave="{00000000-0000-0000-0000-000000000000}"/>
  <bookViews>
    <workbookView xWindow="-108" yWindow="-108" windowWidth="23256" windowHeight="12456" xr2:uid="{0BDB8443-A537-4EA8-B65E-C9C10404DFB2}"/>
  </bookViews>
  <sheets>
    <sheet name="Lotes a cotizar" sheetId="1" r:id="rId1"/>
    <sheet name="Lote 1" sheetId="2" r:id="rId2"/>
    <sheet name="Lote 2" sheetId="3" r:id="rId3"/>
    <sheet name="Lote 3" sheetId="4" r:id="rId4"/>
    <sheet name="Lote 4" sheetId="5" r:id="rId5"/>
  </sheets>
  <definedNames>
    <definedName name="_xlnm._FilterDatabase" localSheetId="1" hidden="1">'Lote 1'!$B$7:$B$35</definedName>
    <definedName name="_xlnm._FilterDatabase" localSheetId="2" hidden="1">'Lote 2'!$B$2:$B$109</definedName>
    <definedName name="_xlnm._FilterDatabase" localSheetId="3" hidden="1">'Lote 3'!$B$8:$B$58</definedName>
    <definedName name="_xlnm._FilterDatabase" localSheetId="4" hidden="1">'Lote 4'!$B$8:$B$17</definedName>
    <definedName name="_xlnm._FilterDatabase" localSheetId="0" hidden="1">'Lotes a cotizar'!$B$8:$B$13</definedName>
    <definedName name="_xlnm.Print_Area" localSheetId="1">'Lote 1'!$A$1:$F$42</definedName>
    <definedName name="_xlnm.Print_Area" localSheetId="3">'Lote 3'!$A$1:$F$58</definedName>
    <definedName name="_xlnm.Print_Area" localSheetId="4">'Lote 4'!$A$1:$F$26</definedName>
    <definedName name="_xlnm.Print_Area" localSheetId="0">'Lotes a cotizar'!$A$1:$C$21</definedName>
    <definedName name="_xlnm.Print_Titles" localSheetId="2">'Lote 2'!$2:$8</definedName>
    <definedName name="_xlnm.Print_Titles" localSheetId="3">'Lote 3'!$2:$9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5" l="1"/>
  <c r="F15" i="5"/>
  <c r="F14" i="5"/>
  <c r="F13" i="5"/>
  <c r="F12" i="5"/>
  <c r="F13" i="4"/>
  <c r="F14" i="4"/>
  <c r="F15" i="4"/>
  <c r="F16" i="4"/>
  <c r="F17" i="4"/>
  <c r="F18" i="4"/>
  <c r="F19" i="4"/>
  <c r="F20" i="4"/>
  <c r="F21" i="4"/>
  <c r="F22" i="4"/>
  <c r="F23" i="4"/>
  <c r="F24" i="4"/>
  <c r="F25" i="4"/>
  <c r="F26" i="4"/>
  <c r="F27" i="4"/>
  <c r="F28" i="4"/>
  <c r="F29" i="4"/>
  <c r="F30" i="4"/>
  <c r="F31" i="4"/>
  <c r="F32" i="4"/>
  <c r="F33" i="4"/>
  <c r="F34" i="4"/>
  <c r="F35" i="4"/>
  <c r="F36" i="4"/>
  <c r="F37" i="4"/>
  <c r="F38" i="4"/>
  <c r="F47" i="4"/>
  <c r="F12" i="3"/>
  <c r="F13" i="3"/>
  <c r="F14" i="3"/>
  <c r="F15" i="3"/>
  <c r="F16" i="3"/>
  <c r="F17" i="3"/>
  <c r="F18" i="3"/>
  <c r="F19" i="3"/>
  <c r="F21" i="3"/>
  <c r="F22" i="3"/>
  <c r="F23" i="3"/>
  <c r="F24" i="3"/>
  <c r="F25" i="3"/>
  <c r="F26" i="3"/>
  <c r="F27" i="3"/>
  <c r="F28" i="3"/>
  <c r="F29" i="3"/>
  <c r="F30" i="3"/>
  <c r="F31" i="3"/>
  <c r="F32" i="3"/>
  <c r="F33" i="3"/>
  <c r="F35" i="3"/>
  <c r="F36" i="3"/>
  <c r="F37" i="3"/>
  <c r="F38" i="3"/>
  <c r="F39" i="3"/>
  <c r="F41" i="3"/>
  <c r="F42" i="3"/>
  <c r="F43" i="3"/>
  <c r="F45" i="3"/>
  <c r="D55" i="3"/>
  <c r="D50" i="3"/>
  <c r="F50" i="3"/>
  <c r="F55" i="3"/>
  <c r="D56" i="3"/>
  <c r="F56" i="3"/>
  <c r="F57" i="3"/>
  <c r="F58" i="3"/>
  <c r="F59" i="3"/>
  <c r="D60" i="3"/>
  <c r="F60" i="3"/>
  <c r="F61" i="3"/>
  <c r="F62" i="3"/>
  <c r="F63" i="3"/>
  <c r="D64" i="3"/>
  <c r="F64" i="3"/>
  <c r="D65" i="3"/>
  <c r="D70" i="3"/>
  <c r="F70" i="3"/>
  <c r="F65" i="3"/>
  <c r="D66" i="3"/>
  <c r="F66" i="3"/>
  <c r="D67" i="3"/>
  <c r="F67" i="3"/>
  <c r="F68" i="3"/>
  <c r="F71" i="3"/>
  <c r="F72" i="3"/>
  <c r="F76" i="3"/>
  <c r="F77" i="3"/>
  <c r="F78" i="3"/>
  <c r="F79" i="3"/>
  <c r="F80" i="3"/>
  <c r="F81" i="3"/>
  <c r="F82" i="3"/>
  <c r="F83" i="3"/>
  <c r="F86" i="3"/>
  <c r="F87" i="3"/>
  <c r="F88" i="3"/>
  <c r="F89" i="3"/>
  <c r="F90" i="3"/>
  <c r="F91" i="3"/>
  <c r="F92" i="3"/>
  <c r="F93" i="3"/>
  <c r="F94" i="3"/>
  <c r="F95" i="3"/>
  <c r="F96" i="3"/>
  <c r="F33" i="2"/>
  <c r="F35" i="2"/>
  <c r="F17" i="5"/>
  <c r="F19" i="5"/>
  <c r="F39" i="4"/>
  <c r="F49" i="4"/>
  <c r="C12" i="1"/>
  <c r="F98" i="3"/>
  <c r="F100" i="3"/>
  <c r="C11" i="1"/>
  <c r="D69" i="3"/>
  <c r="F69" i="3"/>
  <c r="D53" i="3"/>
  <c r="F53" i="3"/>
  <c r="D52" i="3"/>
  <c r="F52" i="3"/>
  <c r="F73" i="3"/>
  <c r="C15" i="1"/>
</calcChain>
</file>

<file path=xl/sharedStrings.xml><?xml version="1.0" encoding="utf-8"?>
<sst xmlns="http://schemas.openxmlformats.org/spreadsheetml/2006/main" count="502" uniqueCount="310">
  <si>
    <t>FORMATO DE PRESENTACIÓN DE OBRA</t>
  </si>
  <si>
    <t>“Construcción de Obras Físicas para la Transformación del Aeropuerto Internacional Juan Manuel Gálvez, Roatán Islas de la Bahía, Paquete 1”</t>
  </si>
  <si>
    <t>Incluir el nombre completo de su empresa en esta área</t>
  </si>
  <si>
    <t>Nº</t>
  </si>
  <si>
    <t>DESCRIPCION</t>
  </si>
  <si>
    <t>TOTAL
(LEMPIRAS)</t>
  </si>
  <si>
    <t>6.12.5.1</t>
  </si>
  <si>
    <t>Lote 4 Suministro y aplicación de pintura en paredes y estructuras.</t>
  </si>
  <si>
    <t>6.12.5.2</t>
  </si>
  <si>
    <t>Lote 2 Suministro e instalación de Loza Sanitaria con sus respectivos accesorios y acabados</t>
  </si>
  <si>
    <t>6.12.5.3</t>
  </si>
  <si>
    <t>Lote 3 Suministro e instalación de cielos falsos, con su respectivos accesorios y acabados (incluye cielos inclinados y cielos planos)</t>
  </si>
  <si>
    <t>6.12.5.4</t>
  </si>
  <si>
    <t>GRAN TOTAL A COTIZAR</t>
  </si>
  <si>
    <t>Fecha</t>
  </si>
  <si>
    <t>UNIDAD</t>
  </si>
  <si>
    <t>CANTIDAD</t>
  </si>
  <si>
    <t>PRECIO UNIT.
(LEMPIRAS)</t>
  </si>
  <si>
    <t>ML</t>
  </si>
  <si>
    <t>M2</t>
  </si>
  <si>
    <t>Sub-total.........</t>
  </si>
  <si>
    <t>UND</t>
  </si>
  <si>
    <t>M3</t>
  </si>
  <si>
    <t>Excavación para mejoramiento de suelo e=0.50m (inlcuye la excavación de cimiento corrido) Se incluye botado de material sobrante.</t>
  </si>
  <si>
    <t xml:space="preserve">Mejoramiento de suelo con material compactado, espesor 0.50m. Se incluye metodo proctor estandar al 94% con capas @0.15m. </t>
  </si>
  <si>
    <t>Rellenos para cimento corrido tipo CC-1 (compactación y acarreo de materiales)</t>
  </si>
  <si>
    <t xml:space="preserve">Cimiento corrido de concreto 3000 psi de 0.35x0.90m, con armado 10 #3 y #4 @0.20m. Se debe agregar al concreto aditivo impermeabilizante tipo ADMIX K-INTEGRAL o similar. </t>
  </si>
  <si>
    <t xml:space="preserve">Sobreelevación de bloque fundido de 8" con concreto 3000 psi, incluye refuerzo horizontal 2 #2 @2 hiladas y refuerzo vertical #4 @0.42m. </t>
  </si>
  <si>
    <t>Firme de concreto de e=6" concreto FC=3500 PSI, con electromalla 10/10 GR72, acabado de piso, epoxico light gray. Ver detalle en planos ES-04</t>
  </si>
  <si>
    <r>
      <t xml:space="preserve">Ca-1 </t>
    </r>
    <r>
      <rPr>
        <sz val="11"/>
        <rFont val="Arial Narrow"/>
        <family val="2"/>
      </rPr>
      <t xml:space="preserve">Castillo de concreto 3000 psi, 0.15x0.15 m, armado 4 #3 y E #2 @0.20m. Ver detalle en plano      </t>
    </r>
  </si>
  <si>
    <r>
      <rPr>
        <b/>
        <sz val="11"/>
        <color rgb="FF000000"/>
        <rFont val="Arial Narrow"/>
        <family val="2"/>
      </rPr>
      <t>Ca-6</t>
    </r>
    <r>
      <rPr>
        <sz val="11"/>
        <color rgb="FF000000"/>
        <rFont val="Arial Narrow"/>
        <family val="2"/>
      </rPr>
      <t xml:space="preserve"> Castillo de concreto irregular 3000 psi, 0.30x0.15 m, armado 2 #3 y E #2 @0.20m. Ver detalle en plano      </t>
    </r>
  </si>
  <si>
    <r>
      <rPr>
        <b/>
        <sz val="11"/>
        <color rgb="FF000000"/>
        <rFont val="Arial Narrow"/>
        <family val="2"/>
      </rPr>
      <t>Ca-7</t>
    </r>
    <r>
      <rPr>
        <sz val="11"/>
        <color rgb="FF000000"/>
        <rFont val="Arial Narrow"/>
        <family val="2"/>
      </rPr>
      <t xml:space="preserve"> Castillos de concreto 3000 psi, 0.25x0.15m var 4 #3 y anillos #2 @0.20m. Ver detalle en plano</t>
    </r>
  </si>
  <si>
    <r>
      <t xml:space="preserve">S-1c </t>
    </r>
    <r>
      <rPr>
        <b/>
        <sz val="11"/>
        <rFont val="Arial Narrow"/>
        <family val="2"/>
      </rPr>
      <t>Solera de arranque</t>
    </r>
    <r>
      <rPr>
        <sz val="11"/>
        <rFont val="Arial Narrow"/>
        <family val="2"/>
      </rPr>
      <t xml:space="preserve"> de concreto 0.20x0.20m, FC´=3500 PSI, armado 4 #3 y #2 @ 0.20 m.  Ver detalle en plano</t>
    </r>
  </si>
  <si>
    <r>
      <t xml:space="preserve">S-2a </t>
    </r>
    <r>
      <rPr>
        <b/>
        <sz val="11"/>
        <rFont val="Arial Narrow"/>
        <family val="2"/>
      </rPr>
      <t>Solera Intermedi</t>
    </r>
    <r>
      <rPr>
        <sz val="11"/>
        <rFont val="Arial Narrow"/>
        <family val="2"/>
      </rPr>
      <t>a de concreto 0.20x0.15m, FC´=3500 PSI, armado 4 #3 y #2 @ 0.20 m.  Ver detalle en plano</t>
    </r>
  </si>
  <si>
    <t>Pared de 6”, . Con refuerzo horizontal 1#3 @ 2 hiladas.</t>
  </si>
  <si>
    <t>Pulido en paredes</t>
  </si>
  <si>
    <r>
      <rPr>
        <b/>
        <sz val="11"/>
        <color rgb="FF000000"/>
        <rFont val="Arial Narrow"/>
        <family val="2"/>
      </rPr>
      <t>PM-1</t>
    </r>
    <r>
      <rPr>
        <sz val="11"/>
        <color rgb="FF000000"/>
        <rFont val="Arial Narrow"/>
        <family val="2"/>
      </rPr>
      <t xml:space="preserve">  Puerta metálica de </t>
    </r>
    <r>
      <rPr>
        <b/>
        <sz val="11"/>
        <color rgb="FF000000"/>
        <rFont val="Arial Narrow"/>
        <family val="2"/>
      </rPr>
      <t>1.00x2.20m,</t>
    </r>
    <r>
      <rPr>
        <sz val="11"/>
        <color rgb="FF000000"/>
        <rFont val="Arial Narrow"/>
        <family val="2"/>
      </rPr>
      <t xml:space="preserve"> de alto trafico cal 18, UL 180 CECO DEOOR, contramarco cal 16 UL 180 CECO DOOR, Con pintura acabado final laca alquidica nitrocelulosa para un acabado industrial, color gris. Incluye bisagras Mckinney-Heavy Weight, Llavin para embutir grado 1-Sargen, brazo hidraulico para trafico pesado Serie 7500-Norton. Sello perimetral-Pemko, Topes de piso de acero inox, Placa de pateo de acero inox, guarda polvos tipo escobilla, rejilla de ventilación 0.30x0.60m  y demas accesorios. Ver detalle en planos </t>
    </r>
  </si>
  <si>
    <r>
      <rPr>
        <b/>
        <sz val="11"/>
        <color rgb="FF000000"/>
        <rFont val="Arial Narrow"/>
        <family val="2"/>
      </rPr>
      <t>PM-3</t>
    </r>
    <r>
      <rPr>
        <sz val="11"/>
        <color rgb="FF000000"/>
        <rFont val="Arial Narrow"/>
        <family val="2"/>
      </rPr>
      <t xml:space="preserve">  Puerta doble metálica de </t>
    </r>
    <r>
      <rPr>
        <b/>
        <sz val="11"/>
        <color rgb="FF000000"/>
        <rFont val="Arial Narrow"/>
        <family val="2"/>
      </rPr>
      <t>1.80x2.20m,</t>
    </r>
    <r>
      <rPr>
        <sz val="11"/>
        <color rgb="FF000000"/>
        <rFont val="Arial Narrow"/>
        <family val="2"/>
      </rPr>
      <t xml:space="preserve"> de alto trafico cal 18, UL 180 CECO DEOOR, contramarco cal 16 UL 180 CECO DOOR, Con pintura acabado final laca alquidica nitrocelulosa para un acabado industrial, color gris. Incluye bisagras Mckinney-Heavy Weight, Llavin para embutir grado 1-Sargen, brazo hidraulico para trafico pesado Serie 7500-Norton. Sello perimetral-Pemko, Topes de piso de acero inox, Placa de pateo de acero inox, guarda polvos tipo escobilla, rejilla de ventilación 0.30x0.60m  y demas accesorios.</t>
    </r>
  </si>
  <si>
    <t>Movimiento de tierra</t>
  </si>
  <si>
    <t xml:space="preserve">Excavación </t>
  </si>
  <si>
    <t xml:space="preserve">Relleno </t>
  </si>
  <si>
    <t>6.12.3</t>
  </si>
  <si>
    <t>Obra gris</t>
  </si>
  <si>
    <t>6.12.3.1</t>
  </si>
  <si>
    <t>6.12.3.2</t>
  </si>
  <si>
    <t>6.12.3.3</t>
  </si>
  <si>
    <t>6.12.3.4</t>
  </si>
  <si>
    <t>6.12.3.5</t>
  </si>
  <si>
    <r>
      <t xml:space="preserve">S-3c </t>
    </r>
    <r>
      <rPr>
        <b/>
        <sz val="11"/>
        <rFont val="Arial Narrow"/>
        <family val="2"/>
      </rPr>
      <t>Solera Remate</t>
    </r>
    <r>
      <rPr>
        <sz val="11"/>
        <rFont val="Arial Narrow"/>
        <family val="2"/>
      </rPr>
      <t xml:space="preserve"> de concreto 0.20x0.15m, FC´=3500 PSI, armado 4 #3 y #2 @ 0.20 m.  Ver detalle en plano</t>
    </r>
  </si>
  <si>
    <t>6.12.3.6</t>
  </si>
  <si>
    <t>6.12.3.7</t>
  </si>
  <si>
    <t>6.12.3.8</t>
  </si>
  <si>
    <t>6.12.3.9</t>
  </si>
  <si>
    <t>6.12.3.10</t>
  </si>
  <si>
    <r>
      <rPr>
        <b/>
        <sz val="11"/>
        <color rgb="FF000000"/>
        <rFont val="Arial Narrow"/>
        <family val="2"/>
      </rPr>
      <t xml:space="preserve">Repello de paredes
</t>
    </r>
    <r>
      <rPr>
        <sz val="11"/>
        <color rgb="FF000000"/>
        <rFont val="Arial Narrow"/>
        <family val="2"/>
      </rPr>
      <t xml:space="preserve">En el repello debe incluir esquineros de vinyl Clark Dietrich Wide Flange Corner Bead de 3"x3",en todas las aristas verticales y horizontales. Se debe aplicar dicho esquinero en areas donde no se utilizara ningun tipo de enchape.
Las sisas vinilicas verticales y horizontales en fachadas, según indican los planos son de vinyl de Clark Dietrich Wide Expansion Joints (Slip Joint) 1/2" Reveal de 3/4", según se indique en el mismo. Se adjuntan fichas técnicas </t>
    </r>
  </si>
  <si>
    <t>6.12.3.11</t>
  </si>
  <si>
    <t>6.12.3.12</t>
  </si>
  <si>
    <t xml:space="preserve">Cubierta de Lámina tipo Galvanium Standing seam cal 24. En color blanco. Se adjunta ficha técnica. Incluye canaleta galvanizada 2"x6"x1/16" y canaleta galvanizada 2"x4"x1/16" @2.08m Aplicar anticorrosivo tipo SURFACE TOLERANT EPOXY MASTIC V160, seguido de ALIPHATIC ACRYLIC URETHANE SEMI-GLOSS V510 de Benjamin Moore o similar. </t>
  </si>
  <si>
    <t>6.12.3.13</t>
  </si>
  <si>
    <t xml:space="preserve">Canal de aguas lluvias de lámina metálica lisa cal 22, Aplicar anticorrosivo tipo SURFACE TOLERANT EPOXY MASTIC V160, seguido de ALIPHATIC ACRYLIC URETHANE SEMI-GLOSS V510 de Benjamin Moore o similar. </t>
  </si>
  <si>
    <t xml:space="preserve">Lote 1 Suministro e Instalación de pisos y enchapes con sus respectivas juntas de construcción  </t>
  </si>
  <si>
    <t>6.12.4</t>
  </si>
  <si>
    <t xml:space="preserve">Pisos y enchapes </t>
  </si>
  <si>
    <t>6.12.4.1</t>
  </si>
  <si>
    <r>
      <t xml:space="preserve">PI-01  </t>
    </r>
    <r>
      <rPr>
        <sz val="11"/>
        <color rgb="FF000000"/>
        <rFont val="Arial Narrow"/>
        <family val="2"/>
      </rPr>
      <t>Porcelanato Español rectificado de alto tráfico (doble carga)
Brunwish Acero Sisa: 3mm
Dimensión: 0.80m x 1.60m
Acabado: Mate</t>
    </r>
  </si>
  <si>
    <t>6.12.4.2</t>
  </si>
  <si>
    <r>
      <t xml:space="preserve">PI-02 </t>
    </r>
    <r>
      <rPr>
        <sz val="11"/>
        <color rgb="FF000000"/>
        <rFont val="Arial Narrow"/>
        <family val="2"/>
      </rPr>
      <t>Porcelanato Español rectificado de alto tráfico (doble carga)
Brunwish Ceniza Sisa: 3mm
Dimensión: 0.80m x 1.60m
Acabado: Mate</t>
    </r>
  </si>
  <si>
    <t>6.12.4.3</t>
  </si>
  <si>
    <r>
      <t xml:space="preserve">PI-03 </t>
    </r>
    <r>
      <rPr>
        <sz val="11"/>
        <color rgb="FF000000"/>
        <rFont val="Arial Narrow"/>
        <family val="2"/>
      </rPr>
      <t>Porcelanato rectificado
Lucerna Silver Dimensión: 1.20m x 1.20m. Sisa: 3mm
Acabado: Mate</t>
    </r>
  </si>
  <si>
    <t>6.12.4.4</t>
  </si>
  <si>
    <r>
      <t xml:space="preserve">PI-04 </t>
    </r>
    <r>
      <rPr>
        <sz val="11"/>
        <color rgb="FF000000"/>
        <rFont val="Arial Narrow"/>
        <family val="2"/>
      </rPr>
      <t>Alfombra modular Miliken
Encryption Block- Watermark Codigo: BKC125 - 161
Dimensión: 0.25mx1.00m.</t>
    </r>
  </si>
  <si>
    <t>6.12.4.5</t>
  </si>
  <si>
    <r>
      <t xml:space="preserve">PI-05 </t>
    </r>
    <r>
      <rPr>
        <sz val="11"/>
        <color rgb="FF000000"/>
        <rFont val="Arial Narrow"/>
        <family val="2"/>
      </rPr>
      <t>Porcelanato tipo Madera rectificado - Alborán
Dimensión: 0.20mx1.20m. Sisa: 3mm
Color: Gris ZAB7</t>
    </r>
  </si>
  <si>
    <t>6.12.4.6</t>
  </si>
  <si>
    <r>
      <t>PI-06</t>
    </r>
    <r>
      <rPr>
        <sz val="11"/>
        <color rgb="FF000000"/>
        <rFont val="Arial Narrow"/>
        <family val="2"/>
      </rPr>
      <t xml:space="preserve"> Porcelanato rectificado - Ardesia
Dimensión: 0.60mx1.20m. Sisa: 3mm
Color: Dark Gray GA11</t>
    </r>
  </si>
  <si>
    <t>6.12.4.7</t>
  </si>
  <si>
    <r>
      <t xml:space="preserve">PI-07 </t>
    </r>
    <r>
      <rPr>
        <sz val="11"/>
        <color rgb="FF000000"/>
        <rFont val="Arial Narrow"/>
        <family val="2"/>
      </rPr>
      <t>Piedra decorativa Boncal - Pebble (Piezas pequeñas)
Color: Blanco</t>
    </r>
  </si>
  <si>
    <t>6.12.4.8</t>
  </si>
  <si>
    <r>
      <t xml:space="preserve">PI-08 </t>
    </r>
    <r>
      <rPr>
        <sz val="11"/>
        <color rgb="FF000000"/>
        <rFont val="Arial Narrow"/>
        <family val="2"/>
      </rPr>
      <t xml:space="preserve">Piso con acabado de concreto pulido </t>
    </r>
  </si>
  <si>
    <t>6.12.4.9</t>
  </si>
  <si>
    <r>
      <t xml:space="preserve">PI-T1 </t>
    </r>
    <r>
      <rPr>
        <sz val="11"/>
        <color rgb="FF000000"/>
        <rFont val="Arial Narrow"/>
        <family val="2"/>
      </rPr>
      <t>Porcelanato rectificado - Argenta Dimensión: 0.60m x 1.20m
Sisa: 3mm Color: Gravel Black - Mate</t>
    </r>
  </si>
  <si>
    <t>6.12.4.10</t>
  </si>
  <si>
    <r>
      <t xml:space="preserve">PI-T2 </t>
    </r>
    <r>
      <rPr>
        <sz val="11"/>
        <color rgb="FF000000"/>
        <rFont val="Arial Narrow"/>
        <family val="2"/>
      </rPr>
      <t>Porcelanato rectificado - Argenta Dimensión: 0.60m x 1.20m. Sisa: 3mm
Color: Gravel Grey - Mate</t>
    </r>
  </si>
  <si>
    <t>6.12.4.11</t>
  </si>
  <si>
    <r>
      <t xml:space="preserve">PA-01 </t>
    </r>
    <r>
      <rPr>
        <sz val="11"/>
        <color rgb="FF000000"/>
        <rFont val="Arial Narrow"/>
        <family val="2"/>
      </rPr>
      <t>Porcelanato rectificado (Interlineado) - Lucerna Acero
Dimensión: 0.45 x 1.20 Acabado: Gris Claro</t>
    </r>
  </si>
  <si>
    <t>6.12.4.12</t>
  </si>
  <si>
    <r>
      <t>PA-02</t>
    </r>
    <r>
      <rPr>
        <sz val="11"/>
        <color rgb="FF000000"/>
        <rFont val="Arial Narrow"/>
        <family val="2"/>
      </rPr>
      <t xml:space="preserve"> Porcelanato tipo Madera - Deco Bremen Nut
Dimensión: 0.3160 x 0.90 Acabado: Mate</t>
    </r>
  </si>
  <si>
    <t>6.12.4.13</t>
  </si>
  <si>
    <r>
      <t xml:space="preserve">PA-03 </t>
    </r>
    <r>
      <rPr>
        <sz val="11"/>
        <color rgb="FF000000"/>
        <rFont val="Arial Narrow"/>
        <family val="2"/>
      </rPr>
      <t>Porcelanato rectificado (Interlineado) - Lucerna Silver
Dimensión: 0.45 x 1.20 Acabado: Gris Oscuro mate</t>
    </r>
  </si>
  <si>
    <t>6.12.4.14</t>
  </si>
  <si>
    <r>
      <t xml:space="preserve">PA-04 </t>
    </r>
    <r>
      <rPr>
        <sz val="11"/>
        <color rgb="FF000000"/>
        <rFont val="Arial Narrow"/>
        <family val="2"/>
      </rPr>
      <t>Porcelanato rectificado Ardesia Dark Gray
Dimensión: 0.60 x 1.20 Acabado:_Mate</t>
    </r>
  </si>
  <si>
    <t>6.12.4.15</t>
  </si>
  <si>
    <r>
      <t xml:space="preserve">ZC-01 </t>
    </r>
    <r>
      <rPr>
        <sz val="11"/>
        <color rgb="FF000000"/>
        <rFont val="Arial Narrow"/>
        <family val="2"/>
      </rPr>
      <t>Zócalo Sanitario - Novoescocia Plus
Material: Acero Inoxidable Cepillado 88 Codigo: NECPAI25I25</t>
    </r>
  </si>
  <si>
    <t>6.12.4.16</t>
  </si>
  <si>
    <r>
      <t xml:space="preserve">ZC-02 </t>
    </r>
    <r>
      <rPr>
        <sz val="11"/>
        <color rgb="FF000000"/>
        <rFont val="Arial Narrow"/>
        <family val="2"/>
      </rPr>
      <t>Zócalo vinilico Pinnacle Plus
Color: Iceberg 197 Modelo: Verical #65 - 4 5/8"x 3/8"</t>
    </r>
  </si>
  <si>
    <t>6.12.4.17</t>
  </si>
  <si>
    <t>Marco de Granito San Gabriel - Vegas White (someter a muestra). Bordes microbicelados y con base superior fija. Pegamento tipo ADMIX TS-500 o similar                                                                                          Ver detalle en planos</t>
  </si>
  <si>
    <t>6.12.4.18</t>
  </si>
  <si>
    <t>Top de cuarzo Andorra (o similar) de 15cm en muretes de urinales Pegamento tipo ADMIX TS-500 o similar.</t>
  </si>
  <si>
    <t>6.12.4.19</t>
  </si>
  <si>
    <r>
      <rPr>
        <b/>
        <sz val="11"/>
        <color rgb="FF000000"/>
        <rFont val="Arial Narrow"/>
        <family val="2"/>
      </rPr>
      <t>EQ-01</t>
    </r>
    <r>
      <rPr>
        <sz val="11"/>
        <color rgb="FF000000"/>
        <rFont val="Arial Narrow"/>
        <family val="2"/>
      </rPr>
      <t xml:space="preserve"> Esquinero Novolistel 3 Material: Acero Inoxidable Cepillado 88                                                                            Código: NL38838</t>
    </r>
  </si>
  <si>
    <t>6.12.4.20</t>
  </si>
  <si>
    <r>
      <rPr>
        <b/>
        <sz val="11"/>
        <color rgb="FF000000"/>
        <rFont val="Arial Narrow"/>
        <family val="2"/>
      </rPr>
      <t xml:space="preserve">EQ-02 </t>
    </r>
    <r>
      <rPr>
        <sz val="11"/>
        <color rgb="FF000000"/>
        <rFont val="Arial Narrow"/>
        <family val="2"/>
      </rPr>
      <t>Junta de transición Piso - Alfombra Novo Pared / Novo Suelo - Aluminio              Dimensión: 1/2"                                                                                                                      Acabado: Metal Cepillado                                                                                                              Código: NLA12112</t>
    </r>
  </si>
  <si>
    <t>6.12.4.21</t>
  </si>
  <si>
    <r>
      <rPr>
        <b/>
        <sz val="11"/>
        <color rgb="FF000000"/>
        <rFont val="Arial Narrow"/>
        <family val="2"/>
      </rPr>
      <t>JT-01</t>
    </r>
    <r>
      <rPr>
        <sz val="11"/>
        <color rgb="FF000000"/>
        <rFont val="Arial Narrow"/>
        <family val="2"/>
      </rPr>
      <t xml:space="preserve"> Junta de Dilatación Novojunta Metallic Acabado: Aluminio Goma gris                                                                                                                                   Código: NJM1112</t>
    </r>
  </si>
  <si>
    <t>SUB TOTAL</t>
  </si>
  <si>
    <t>GRAN TOTAL LOTE 1</t>
  </si>
  <si>
    <t>GRAN TOTAL LOTE 2</t>
  </si>
  <si>
    <r>
      <t xml:space="preserve">FE-4 </t>
    </r>
    <r>
      <rPr>
        <sz val="11"/>
        <color rgb="FF000000"/>
        <rFont val="Arial Narrow"/>
        <family val="2"/>
      </rPr>
      <t xml:space="preserve">Fascia especial de tabla yeso de 1 lámina ligera de 1/2"                                                          Ver detalle en plano </t>
    </r>
    <r>
      <rPr>
        <b/>
        <sz val="11"/>
        <color rgb="FF000000"/>
        <rFont val="Arial Narrow"/>
        <family val="2"/>
      </rPr>
      <t>AQ-2.09</t>
    </r>
  </si>
  <si>
    <t>7.2.11</t>
  </si>
  <si>
    <r>
      <t xml:space="preserve">FE-3 </t>
    </r>
    <r>
      <rPr>
        <sz val="11"/>
        <color rgb="FF000000"/>
        <rFont val="Arial Narrow"/>
        <family val="2"/>
      </rPr>
      <t xml:space="preserve">Fascia especial de tabla yeso de 1 lámina ligera de 1/2"                                                           Ver detalle en plano </t>
    </r>
    <r>
      <rPr>
        <b/>
        <sz val="11"/>
        <color rgb="FF000000"/>
        <rFont val="Arial Narrow"/>
        <family val="2"/>
      </rPr>
      <t>AQ-2.07</t>
    </r>
  </si>
  <si>
    <t>7.2.10</t>
  </si>
  <si>
    <r>
      <t xml:space="preserve">FE-2 </t>
    </r>
    <r>
      <rPr>
        <sz val="11"/>
        <color rgb="FF000000"/>
        <rFont val="Arial Narrow"/>
        <family val="2"/>
      </rPr>
      <t xml:space="preserve">Fascia especial de 1 lámina ligera de tabla yeso de 1/2" y 1 lámina de securock en área de enchape.                                                                                                      Ver detalle en plano </t>
    </r>
    <r>
      <rPr>
        <b/>
        <sz val="11"/>
        <color rgb="FF000000"/>
        <rFont val="Arial Narrow"/>
        <family val="2"/>
      </rPr>
      <t>AQ-2.08</t>
    </r>
  </si>
  <si>
    <t>7.2.9</t>
  </si>
  <si>
    <r>
      <t xml:space="preserve">FE-1 </t>
    </r>
    <r>
      <rPr>
        <sz val="11"/>
        <color rgb="FF000000"/>
        <rFont val="Arial Narrow"/>
        <family val="2"/>
      </rPr>
      <t>Fascia especial de tabla yeso de 1 lámina ligera de 1/2"                                                          Ver detalle en plano</t>
    </r>
    <r>
      <rPr>
        <b/>
        <sz val="11"/>
        <color rgb="FF000000"/>
        <rFont val="Arial Narrow"/>
        <family val="2"/>
      </rPr>
      <t xml:space="preserve"> AQ-2.07</t>
    </r>
  </si>
  <si>
    <t>7.2.8</t>
  </si>
  <si>
    <r>
      <t xml:space="preserve">F-7 </t>
    </r>
    <r>
      <rPr>
        <sz val="11"/>
        <color rgb="FF000000"/>
        <rFont val="Arial Narrow"/>
        <family val="2"/>
      </rPr>
      <t>Fascia tabla yeso de 1 lámina ligera de 1/2"                                                          Altura: 0.57m. Ver detalle en planos</t>
    </r>
  </si>
  <si>
    <t>7.2.7</t>
  </si>
  <si>
    <r>
      <t xml:space="preserve">F-6 </t>
    </r>
    <r>
      <rPr>
        <sz val="11"/>
        <color rgb="FF000000"/>
        <rFont val="Arial Narrow"/>
        <family val="2"/>
      </rPr>
      <t>Fascia de 1 lámina de securock de 1/2"                                                                           Altura: 0.57m. Ver detalle en planos</t>
    </r>
  </si>
  <si>
    <t>7.2.6</t>
  </si>
  <si>
    <r>
      <t xml:space="preserve">F-5 </t>
    </r>
    <r>
      <rPr>
        <sz val="11"/>
        <color rgb="FF000000"/>
        <rFont val="Arial Narrow"/>
        <family val="2"/>
      </rPr>
      <t>Fascia de 1 lámina de securock de 1/2"                                                                         Altura: 0.70m. Ver detalle en planos</t>
    </r>
  </si>
  <si>
    <t>7.2.5</t>
  </si>
  <si>
    <r>
      <t xml:space="preserve">F-4 </t>
    </r>
    <r>
      <rPr>
        <sz val="11"/>
        <color rgb="FF000000"/>
        <rFont val="Arial Narrow"/>
        <family val="2"/>
      </rPr>
      <t>Fascia tabla yeso de 1 lámina ligera de 1/2"                                                          Altura: 0.70m. Ver detalle en planos</t>
    </r>
  </si>
  <si>
    <t>7.2.4</t>
  </si>
  <si>
    <r>
      <t xml:space="preserve">F-3 </t>
    </r>
    <r>
      <rPr>
        <sz val="11"/>
        <color rgb="FF000000"/>
        <rFont val="Arial Narrow"/>
        <family val="2"/>
      </rPr>
      <t>Fascia tabla yeso de 1 lámina ligera de 1/2"                                                          Altura: 1.00m. Ver detalle en planos</t>
    </r>
  </si>
  <si>
    <t>7.2.3</t>
  </si>
  <si>
    <r>
      <t xml:space="preserve">F-2 </t>
    </r>
    <r>
      <rPr>
        <sz val="11"/>
        <color rgb="FF000000"/>
        <rFont val="Arial Narrow"/>
        <family val="2"/>
      </rPr>
      <t>Fascia tabla yeso de 1 lámina ligera de 1/2"                                                          Altura: 1.80m. Ver detalle en planos</t>
    </r>
  </si>
  <si>
    <t>7.2.2</t>
  </si>
  <si>
    <r>
      <t xml:space="preserve">F-1 </t>
    </r>
    <r>
      <rPr>
        <sz val="11"/>
        <color rgb="FF000000"/>
        <rFont val="Arial Narrow"/>
        <family val="2"/>
      </rPr>
      <t>Fascia tabla yeso de 1 lámina ligera de 1/2"                                                          Altura: 1.45m. Ver detalle en planos</t>
    </r>
  </si>
  <si>
    <t>7.2.1</t>
  </si>
  <si>
    <t xml:space="preserve">Fascias </t>
  </si>
  <si>
    <r>
      <t xml:space="preserve">TY-8 </t>
    </r>
    <r>
      <rPr>
        <sz val="11"/>
        <color rgb="FF000000"/>
        <rFont val="Arial Narrow"/>
        <family val="2"/>
      </rPr>
      <t>Pared con lámina tipo durock de 1/2" en ambas caras, track superior, intermedio e inferior de 3 5/8", cal. 25 y stud 3 5/8" cal 25 galvanizado @16". Incluye fibra R-11.</t>
    </r>
  </si>
  <si>
    <t>7.1.8</t>
  </si>
  <si>
    <r>
      <t xml:space="preserve">TY-7 </t>
    </r>
    <r>
      <rPr>
        <sz val="11"/>
        <color rgb="FF000000"/>
        <rFont val="Arial Narrow"/>
        <family val="2"/>
      </rPr>
      <t>Pared de tabla yeso con lámina tipo mouldtough de 1/2" en una cara, track superior, intermedio e inferior de 3 5/8", cal. 25 y stud 3 5/8" cal 25 galvanizado @16". Incluye fibra R-11.</t>
    </r>
  </si>
  <si>
    <t>7.1.7</t>
  </si>
  <si>
    <r>
      <t xml:space="preserve">TY-6 </t>
    </r>
    <r>
      <rPr>
        <sz val="11"/>
        <color rgb="FF000000"/>
        <rFont val="Arial Narrow"/>
        <family val="2"/>
      </rPr>
      <t>Pared de tabla yeso con lámina ligera de 1/2" en una cara y lámina tipo mouldtough de 1/2" en otra cara, track superior, intermedio e inferior de 3 5/8", cal. 25 y stud 3 5/8" cal 25 galvanizado @16". Incluye fibra R-11.</t>
    </r>
  </si>
  <si>
    <t>7.1.6</t>
  </si>
  <si>
    <r>
      <t xml:space="preserve">TY-5 </t>
    </r>
    <r>
      <rPr>
        <sz val="11"/>
        <color rgb="FF000000"/>
        <rFont val="Arial Narrow"/>
        <family val="2"/>
      </rPr>
      <t>Pared de tabla yeso con lámina ligera de 1/2" en una cara , track superior, intermedio e inferior de 3 5/8", cal. 25 y stud 3 5/8" cal 25 galvanizado @16". Incluye fibra R-11.</t>
    </r>
  </si>
  <si>
    <t>7.1.5</t>
  </si>
  <si>
    <r>
      <t xml:space="preserve">TY-4 </t>
    </r>
    <r>
      <rPr>
        <sz val="11"/>
        <color rgb="FF000000"/>
        <rFont val="Arial Narrow"/>
        <family val="2"/>
      </rPr>
      <t>Pared con lámina tipo durock de 1/2" en cara exterior (no se incluye estructura)</t>
    </r>
  </si>
  <si>
    <t>7.1.4</t>
  </si>
  <si>
    <r>
      <t xml:space="preserve">TY-3 </t>
    </r>
    <r>
      <rPr>
        <sz val="11"/>
        <color rgb="FF000000"/>
        <rFont val="Arial Narrow"/>
        <family val="2"/>
      </rPr>
      <t>Pared de tabla yeso con lámina tipo mouldtough de 1/2" en ambas caras, track superior, intermedio e inferior de 3 5/8" cal. 25 y stud 3 5/8" cal 25 galvanizado @16", incluye fibra de vidrio R-11.</t>
    </r>
  </si>
  <si>
    <t>7.1.3</t>
  </si>
  <si>
    <r>
      <rPr>
        <b/>
        <sz val="11"/>
        <color rgb="FF000000"/>
        <rFont val="Arial Narrow"/>
        <family val="2"/>
      </rPr>
      <t>TY-2</t>
    </r>
    <r>
      <rPr>
        <sz val="11"/>
        <color rgb="FF000000"/>
        <rFont val="Arial Narrow"/>
        <family val="2"/>
      </rPr>
      <t xml:space="preserve"> Pared de tabla yeso con lámina ligera de 1/2" en ambas caras, track superior, intermedio e inferior de 3 5/8", cal. 25 y stud 3 5/8", cal. 25, @16". Incluye fibra R-11.</t>
    </r>
  </si>
  <si>
    <t>7.1.2</t>
  </si>
  <si>
    <r>
      <rPr>
        <b/>
        <sz val="11"/>
        <color rgb="FF000000"/>
        <rFont val="Arial Narrow"/>
        <family val="2"/>
      </rPr>
      <t>TY-1</t>
    </r>
    <r>
      <rPr>
        <sz val="11"/>
        <color rgb="FF000000"/>
        <rFont val="Arial Narrow"/>
        <family val="2"/>
      </rPr>
      <t xml:space="preserve"> Pared de doble estructura, lámina a una cara (por lado) tipo securock de 1/2", Stud 2 1/2" cal. 25 galvanizado @16"(por lado) y track superior, intermedio e inferior de 2 1/2" cal 25 galvanizado (por lado). Incluye fibra R-11 (por lado).</t>
    </r>
  </si>
  <si>
    <t>7.1.1</t>
  </si>
  <si>
    <t xml:space="preserve">Paredes </t>
  </si>
  <si>
    <t>Tabla Yeso</t>
  </si>
  <si>
    <t>VII</t>
  </si>
  <si>
    <r>
      <rPr>
        <b/>
        <sz val="11"/>
        <color rgb="FF000000"/>
        <rFont val="Arial Narrow"/>
        <family val="2"/>
      </rPr>
      <t>PI-08</t>
    </r>
    <r>
      <rPr>
        <sz val="11"/>
        <color rgb="FF000000"/>
        <rFont val="Arial Narrow"/>
        <family val="2"/>
      </rPr>
      <t xml:space="preserve"> Piso con acabado de concreto pulido </t>
    </r>
  </si>
  <si>
    <t>6.13.2.18</t>
  </si>
  <si>
    <t>6.13.2.17</t>
  </si>
  <si>
    <r>
      <rPr>
        <b/>
        <sz val="11"/>
        <color rgb="FF000000"/>
        <rFont val="Arial Narrow"/>
        <family val="2"/>
      </rPr>
      <t>PTW-03</t>
    </r>
    <r>
      <rPr>
        <sz val="11"/>
        <color rgb="FF000000"/>
        <rFont val="Arial Narrow"/>
        <family val="2"/>
      </rPr>
      <t xml:space="preserve"> Pintura: Shoreline  -  Línea: Ultra Spec Scuff-X . Benjamin Moore (Aplicar 2 manos de pintura).                                                                                                                                                                                                                                                                                                                                                                                         Código: 1471                                                                                                                                                                                                                                                         Acabado: Eggshell                                                                                                                                                                                                                                                                                                                                                                                       Incluye una mano de primer Ultra Spec 500 - N534. Color blanco.                                                                                                                                                                                                                                                                                                                                                                                   </t>
    </r>
    <r>
      <rPr>
        <b/>
        <sz val="11"/>
        <color rgb="FF000000"/>
        <rFont val="Arial Narrow"/>
        <family val="2"/>
      </rPr>
      <t>Nota: Se aplica a todas las paredes internas.</t>
    </r>
    <r>
      <rPr>
        <sz val="11"/>
        <color rgb="FF000000"/>
        <rFont val="Arial Narrow"/>
        <family val="2"/>
      </rPr>
      <t xml:space="preserve"> </t>
    </r>
  </si>
  <si>
    <t>6.13.2.16</t>
  </si>
  <si>
    <r>
      <rPr>
        <b/>
        <sz val="11"/>
        <color rgb="FF000000"/>
        <rFont val="Arial Narrow"/>
        <family val="2"/>
      </rPr>
      <t>PTW-02</t>
    </r>
    <r>
      <rPr>
        <sz val="11"/>
        <color rgb="FF000000"/>
        <rFont val="Arial Narrow"/>
        <family val="2"/>
      </rPr>
      <t xml:space="preserve"> Pintura: Seapearl  -  Línea: Ultra Spec Ext N455 . Benjamin Moore (Aplicar 2 manos de pintura).                                                                                                                                                                                                                                                                                                                                                                                         Código: OC-19                                                                                                                                                                                                                                                         Acabado: Low lustre                                                                                                                                                                                                                                                                                                                                                                                       Incluye una mano de primer Ultra Spec - 608. Color blanco.                                                                                                                                                                                                                                                                                                                                                                                   </t>
    </r>
    <r>
      <rPr>
        <b/>
        <sz val="11"/>
        <color rgb="FF000000"/>
        <rFont val="Arial Narrow"/>
        <family val="2"/>
      </rPr>
      <t>Nota: Se aplica a todo el exterior del edificio.</t>
    </r>
    <r>
      <rPr>
        <sz val="11"/>
        <color rgb="FF000000"/>
        <rFont val="Arial Narrow"/>
        <family val="2"/>
      </rPr>
      <t xml:space="preserve"> </t>
    </r>
  </si>
  <si>
    <t>6.13.2.15</t>
  </si>
  <si>
    <t>6.13.2.14</t>
  </si>
  <si>
    <t>6.13.2.13</t>
  </si>
  <si>
    <t>6.13.2.12</t>
  </si>
  <si>
    <t>6.13.2.11</t>
  </si>
  <si>
    <t>6.13.2.10</t>
  </si>
  <si>
    <t>6.13.2.9</t>
  </si>
  <si>
    <t>6.13.2.8</t>
  </si>
  <si>
    <t>6.13.2.7</t>
  </si>
  <si>
    <t>6.13.2.6</t>
  </si>
  <si>
    <t>6.13.2.5</t>
  </si>
  <si>
    <t>6.13.2.4</t>
  </si>
  <si>
    <t>6.13.2.3</t>
  </si>
  <si>
    <t>6.13.2.2</t>
  </si>
  <si>
    <t>6.13.2.1</t>
  </si>
  <si>
    <t>6.13.2</t>
  </si>
  <si>
    <t>6.13.1.2.2</t>
  </si>
  <si>
    <t>6.13.1.2.1</t>
  </si>
  <si>
    <t>6.13.1.2</t>
  </si>
  <si>
    <t>6.13.1.1.1</t>
  </si>
  <si>
    <t>6.13.1.1</t>
  </si>
  <si>
    <t>6.13.1</t>
  </si>
  <si>
    <t xml:space="preserve">Cuarto Electrico Exterior </t>
  </si>
  <si>
    <t>6.12.9.1</t>
  </si>
  <si>
    <t>Puertas metálicas</t>
  </si>
  <si>
    <t>6.12.9</t>
  </si>
  <si>
    <r>
      <t xml:space="preserve">PV-01 </t>
    </r>
    <r>
      <rPr>
        <sz val="11"/>
        <color rgb="FF000000"/>
        <rFont val="Arial Narrow"/>
        <family val="2"/>
      </rPr>
      <t>Puerta enmarcada abatible de vidrio claro templado de 10mm</t>
    </r>
    <r>
      <rPr>
        <b/>
        <sz val="11"/>
        <color rgb="FF000000"/>
        <rFont val="Arial Narrow"/>
        <family val="2"/>
      </rPr>
      <t xml:space="preserve">.                            </t>
    </r>
    <r>
      <rPr>
        <sz val="11"/>
        <color rgb="FF000000"/>
        <rFont val="Arial Narrow"/>
        <family val="2"/>
      </rPr>
      <t xml:space="preserve">Sistema Europeo color blanco brillante de 45mm </t>
    </r>
    <r>
      <rPr>
        <b/>
        <sz val="11"/>
        <color rgb="FF000000"/>
        <rFont val="Arial Narrow"/>
        <family val="2"/>
      </rPr>
      <t xml:space="preserve"> Dimenisones: 3.00x1.04m.          </t>
    </r>
    <r>
      <rPr>
        <sz val="11"/>
        <color rgb="FF000000"/>
        <rFont val="Arial Narrow"/>
        <family val="2"/>
      </rPr>
      <t xml:space="preserve">Ver detalle en planos </t>
    </r>
  </si>
  <si>
    <t>6.12.8.3</t>
  </si>
  <si>
    <r>
      <rPr>
        <b/>
        <sz val="11"/>
        <color rgb="FF000000"/>
        <rFont val="Arial Narrow"/>
        <family val="2"/>
      </rPr>
      <t>V-03</t>
    </r>
    <r>
      <rPr>
        <sz val="11"/>
        <color rgb="FF000000"/>
        <rFont val="Arial Narrow"/>
        <family val="2"/>
      </rPr>
      <t xml:space="preserve"> Ventana Enmarcada insulado, cara exterior templada 8mm VISION 40T + cámara de aire 16mm + cara interior vidrio incoloro templado 6mm, Perfil de aluminio serie EP-4300 Extralum o similar de 4" con separador de 16mm, acabado tipo madera.Dimensiones: </t>
    </r>
    <r>
      <rPr>
        <sz val="11"/>
        <rFont val="Arial Narrow"/>
        <family val="2"/>
      </rPr>
      <t>0.80x0.65m</t>
    </r>
    <r>
      <rPr>
        <sz val="11"/>
        <color rgb="FF000000"/>
        <rFont val="Arial Narrow"/>
        <family val="2"/>
      </rPr>
      <t>. Ver detalle en planos</t>
    </r>
  </si>
  <si>
    <t>6.12.8.2</t>
  </si>
  <si>
    <r>
      <rPr>
        <b/>
        <sz val="11"/>
        <color rgb="FF000000"/>
        <rFont val="Arial Narrow"/>
        <family val="2"/>
      </rPr>
      <t>V-02</t>
    </r>
    <r>
      <rPr>
        <sz val="11"/>
        <color rgb="FF000000"/>
        <rFont val="Arial Narrow"/>
        <family val="2"/>
      </rPr>
      <t xml:space="preserve"> Ventana Enmarcada corrediza insulado, cara exterior templada 8mm VISION 40T + cámara de aire 16mm + cara interior vidrio incoloro templado 6mm, Perfil de aluminio serie EP-4300 Extralum o similar de 4" con separador de 16mm, acabado tipo madera.Dimensiones: 1.40x1.30m. Ver detalle en planos</t>
    </r>
  </si>
  <si>
    <t>6.12.8.1</t>
  </si>
  <si>
    <t xml:space="preserve">Ventaneria </t>
  </si>
  <si>
    <t>6.12.8</t>
  </si>
  <si>
    <r>
      <t>MS-5</t>
    </r>
    <r>
      <rPr>
        <sz val="11"/>
        <color rgb="FF000000"/>
        <rFont val="Arial Narrow"/>
        <family val="2"/>
      </rPr>
      <t xml:space="preserve"> Módulo Sanitario  / Solid Phenolic Partitions
Marca: ASI Accurate Partitions 
Color: Aged Ash 9844                                                                                                               Dimensiones: 1.50x1.10m</t>
    </r>
  </si>
  <si>
    <t>9.4.5</t>
  </si>
  <si>
    <r>
      <t>MS-4</t>
    </r>
    <r>
      <rPr>
        <sz val="11"/>
        <color rgb="FF000000"/>
        <rFont val="Arial Narrow"/>
        <family val="2"/>
      </rPr>
      <t xml:space="preserve"> Módulo Sanitario  / Solid Phenolic Partitions
Marca: ASI Accurate Partitions 
Color: Aged Ash 9844                                                                                                               Dimensiones: 1.50x2.68m</t>
    </r>
  </si>
  <si>
    <t>9.4.4</t>
  </si>
  <si>
    <r>
      <t>MS-3</t>
    </r>
    <r>
      <rPr>
        <sz val="11"/>
        <color rgb="FF000000"/>
        <rFont val="Arial Narrow"/>
        <family val="2"/>
      </rPr>
      <t xml:space="preserve"> Módulo Sanitario  / Solid Phenolic Partitions
Marca: ASI Accurate Partitions 
Color: Aged Ash 9844                                                                                                               Dimensiones: 1.50x1.03m</t>
    </r>
  </si>
  <si>
    <t>9.4.3</t>
  </si>
  <si>
    <r>
      <t>MS-2</t>
    </r>
    <r>
      <rPr>
        <sz val="11"/>
        <color rgb="FF000000"/>
        <rFont val="Arial Narrow"/>
        <family val="2"/>
      </rPr>
      <t xml:space="preserve"> Módulo Sanitario  / Solid Phenolic Partitions
Marca: ASI Accurate Partitions 
Color: Aged Ash 9844                                                                                                               Dimensiones: 1.60x2.34m</t>
    </r>
  </si>
  <si>
    <t>9.4.2</t>
  </si>
  <si>
    <r>
      <t xml:space="preserve">MS-1 </t>
    </r>
    <r>
      <rPr>
        <sz val="11"/>
        <color rgb="FF000000"/>
        <rFont val="Arial Narrow"/>
        <family val="2"/>
      </rPr>
      <t>Módulo Sanitario  / Solid Phenolic Partitions
Marca: ASI Accurate Partitions 
Color: Aged Ash 9844                                                                                                                 Dimensiones: 1.40x1.03m</t>
    </r>
  </si>
  <si>
    <t>9.4.1</t>
  </si>
  <si>
    <t xml:space="preserve">Módulos Sanitarios </t>
  </si>
  <si>
    <r>
      <t xml:space="preserve">ESP-1 </t>
    </r>
    <r>
      <rPr>
        <sz val="11"/>
        <color rgb="FF000000"/>
        <rFont val="Arial Narrow"/>
        <family val="2"/>
      </rPr>
      <t>Espejo microbiselado de 5mm con esquinas boleadas con un radio de 10 cm
Dimensión: 0.60 x 1.00 de alto
Incluye marco y tira de cinta led en la parte posterior</t>
    </r>
  </si>
  <si>
    <t>9.3.12</t>
  </si>
  <si>
    <r>
      <t>AB-11</t>
    </r>
    <r>
      <rPr>
        <sz val="11"/>
        <color rgb="FF000000"/>
        <rFont val="Arial Narrow"/>
        <family val="2"/>
      </rPr>
      <t xml:space="preserve"> Módulo Urinal  / Solid Phenolic Partitions 0.60x1.15m
Marca: ASI Accurate Partitions 
Color: Aged Ash 9844</t>
    </r>
  </si>
  <si>
    <t>9.3.11</t>
  </si>
  <si>
    <r>
      <t xml:space="preserve">AB-10 </t>
    </r>
    <r>
      <rPr>
        <sz val="11"/>
        <color rgb="FF000000"/>
        <rFont val="Arial Narrow"/>
        <family val="2"/>
      </rPr>
      <t>Ducha Taut Monomando con rainshower / brazo a pared
Marca: Kohler o similar
Acabado: Cromado pulido</t>
    </r>
  </si>
  <si>
    <t>9.3.10</t>
  </si>
  <si>
    <r>
      <t xml:space="preserve">AB-09 </t>
    </r>
    <r>
      <rPr>
        <sz val="11"/>
        <color rgb="FF000000"/>
        <rFont val="Arial Narrow"/>
        <family val="2"/>
      </rPr>
      <t>Grifo caño bajo Taut Monomando para lavamanos de 
de pedestal en baños de inadmisibles, EHISA
Marca: Kohler o similar
Acabado: Cromado Pulido</t>
    </r>
  </si>
  <si>
    <t>9.3.9</t>
  </si>
  <si>
    <r>
      <t xml:space="preserve">AB-08 </t>
    </r>
    <r>
      <rPr>
        <sz val="11"/>
        <color rgb="FF000000"/>
        <rFont val="Arial Narrow"/>
        <family val="2"/>
      </rPr>
      <t>Barra de Sujección recta de seguridad de 35.4" / B-900-S
Marca: Helvex
Acabado: Acero inoxidable</t>
    </r>
  </si>
  <si>
    <t>9.3.8</t>
  </si>
  <si>
    <r>
      <t xml:space="preserve">AB-07 </t>
    </r>
    <r>
      <rPr>
        <sz val="11"/>
        <color rgb="FF000000"/>
        <rFont val="Arial Narrow"/>
        <family val="2"/>
      </rPr>
      <t>Barras de Sujección recta de seguridad de 24" /  B-610-S
Marca: Helvex 
Acabado: Acero inoxidable</t>
    </r>
  </si>
  <si>
    <t>9.3.7</t>
  </si>
  <si>
    <r>
      <t xml:space="preserve">AB-06 </t>
    </r>
    <r>
      <rPr>
        <sz val="11"/>
        <color rgb="FF000000"/>
        <rFont val="Arial Narrow"/>
        <family val="2"/>
      </rPr>
      <t>Dispensador de Papel toalla con basurero / MB-2451
empotrado
Marca: Helvex
Acabado: Acero inoxidable</t>
    </r>
  </si>
  <si>
    <t>9.3.6</t>
  </si>
  <si>
    <r>
      <t>AB-05</t>
    </r>
    <r>
      <rPr>
        <sz val="11"/>
        <color rgb="FF000000"/>
        <rFont val="Arial Narrow"/>
        <family val="2"/>
      </rPr>
      <t xml:space="preserve"> Cambiador de Pañales empotrado / Modelo 962
Marca: Bradley o similar
Acabado: Acero inoxidable</t>
    </r>
  </si>
  <si>
    <t>9.3.5</t>
  </si>
  <si>
    <r>
      <t xml:space="preserve">AB-04 </t>
    </r>
    <r>
      <rPr>
        <sz val="11"/>
        <color rgb="FF000000"/>
        <rFont val="Arial Narrow"/>
        <family val="2"/>
      </rPr>
      <t xml:space="preserve">Grifo para Lavamanos eléctrico 
Modelo: 0397                                                                                                                                   Marca: EZ Fill - ASI American Specialties, Inc. 
Acabado: Acero inoxidable </t>
    </r>
  </si>
  <si>
    <t>9.3.4</t>
  </si>
  <si>
    <r>
      <t xml:space="preserve">AB-03 </t>
    </r>
    <r>
      <rPr>
        <sz val="11"/>
        <color rgb="FF000000"/>
        <rFont val="Arial Narrow"/>
        <family val="2"/>
      </rPr>
      <t xml:space="preserve">Dispensador de Jabón eléctrico - incluye bomba y tubo
de suministro / Modelo: 0391-(n)                                                                                                                                      Marca: EZ Fill - ASI American Specialties, Inc. 
Acabado: Acero inoxidable  </t>
    </r>
  </si>
  <si>
    <t>9.3.3</t>
  </si>
  <si>
    <r>
      <t>AB-02</t>
    </r>
    <r>
      <rPr>
        <sz val="11"/>
        <color rgb="FF000000"/>
        <rFont val="Arial Narrow"/>
        <family val="2"/>
      </rPr>
      <t xml:space="preserve"> Secadoras de mano / TA-800 EX                                                                                                                                      Marca: Xlerator o similar
Acabado Acero inoxdidable</t>
    </r>
  </si>
  <si>
    <t>9.3.2</t>
  </si>
  <si>
    <r>
      <t xml:space="preserve">AB-01 </t>
    </r>
    <r>
      <rPr>
        <sz val="11"/>
        <color rgb="FF000000"/>
        <rFont val="Arial Narrow"/>
        <family val="2"/>
      </rPr>
      <t>Dispensador de Papel Higiénico / 5A10-11 Surface 
Mounted                                                                                                                                        Marca: Bradley o similar
Acabado: Acero inoxidable</t>
    </r>
    <r>
      <rPr>
        <b/>
        <sz val="11"/>
        <color rgb="FF000000"/>
        <rFont val="Arial Narrow"/>
        <family val="2"/>
      </rPr>
      <t xml:space="preserve">  </t>
    </r>
  </si>
  <si>
    <t>9.3.1</t>
  </si>
  <si>
    <t xml:space="preserve">Accesorio de baños </t>
  </si>
  <si>
    <r>
      <t>LB-07</t>
    </r>
    <r>
      <rPr>
        <sz val="11"/>
        <color rgb="FF000000"/>
        <rFont val="Arial Narrow"/>
        <family val="2"/>
      </rPr>
      <t xml:space="preserve"> Sanitario Área Inadmisibles / Inodoro de dos piezas Spand doble descarga - asiento cierre lent.                                                                                                                                           Marca: Kohler
Acabado: Blanco</t>
    </r>
    <r>
      <rPr>
        <b/>
        <sz val="11"/>
        <color rgb="FF000000"/>
        <rFont val="Arial Narrow"/>
        <family val="2"/>
      </rPr>
      <t xml:space="preserve">   </t>
    </r>
  </si>
  <si>
    <t>6.12.7.5</t>
  </si>
  <si>
    <r>
      <t>LB-06</t>
    </r>
    <r>
      <rPr>
        <sz val="11"/>
        <color rgb="FF000000"/>
        <rFont val="Arial Narrow"/>
        <family val="2"/>
      </rPr>
      <t xml:space="preserve"> Lavamanos Área Inadmisibles   / Lavamanos de pedestal sacramento de dos piezas                                                                                                                                           Marca: Kohler
Acabado: Blanco</t>
    </r>
  </si>
  <si>
    <t>6.12.7.4</t>
  </si>
  <si>
    <r>
      <t xml:space="preserve">LB-05 </t>
    </r>
    <r>
      <rPr>
        <sz val="11"/>
        <color rgb="FF000000"/>
        <rFont val="Arial Narrow"/>
        <family val="2"/>
      </rPr>
      <t>Inodoro de Pared / TZF NAO P
Marca: Helvex
Acabado: Blanco                                                                                                                                                                                                                                     Fluxometro de sensor Electrónico  /Código:FB-110-38-3.5
Marca: Helvex</t>
    </r>
  </si>
  <si>
    <t>6.12.7.3</t>
  </si>
  <si>
    <r>
      <t>LB-04</t>
    </r>
    <r>
      <rPr>
        <sz val="11"/>
        <color rgb="FF000000"/>
        <rFont val="Arial Narrow"/>
        <family val="2"/>
      </rPr>
      <t xml:space="preserve"> Lavamanos Público / Wedge de 96" Solic Surface Basin - Modelo 9163  (3 estaciones)                                                                                                                                           Marca: Neo-Metro o similar                                                                                                               Acabado: Corterra blanco (Glossy) accesorios en cromo  </t>
    </r>
  </si>
  <si>
    <t>6.12.7.2</t>
  </si>
  <si>
    <r>
      <t xml:space="preserve">LB-03 </t>
    </r>
    <r>
      <rPr>
        <sz val="11"/>
        <color rgb="FF000000"/>
        <rFont val="Arial Narrow"/>
        <family val="2"/>
      </rPr>
      <t>Urinal Público / MG GOBI TDS (MGS-E) Mingitorio seco oval                                                                                                                                             Marca: Helvex o similar                                                                                                               Acabado: Blanco</t>
    </r>
    <r>
      <rPr>
        <b/>
        <sz val="11"/>
        <color rgb="FF000000"/>
        <rFont val="Arial Narrow"/>
        <family val="2"/>
      </rPr>
      <t xml:space="preserve">    </t>
    </r>
  </si>
  <si>
    <t>6.12.7.1</t>
  </si>
  <si>
    <r>
      <t xml:space="preserve">LB-02 </t>
    </r>
    <r>
      <rPr>
        <sz val="11"/>
        <color rgb="FF000000"/>
        <rFont val="Arial Narrow"/>
        <family val="2"/>
      </rPr>
      <t xml:space="preserve">Sanitario Discapacitados / Taza Highcliff Ulta                                                                                                                                             Marca: Kohler o similar                                                                                                               Acabado: Blanco                                                                                                                        Fluxometro de sensor Electrónico  /Código:FB-110-38-3.5
Marca: Helvex   </t>
    </r>
  </si>
  <si>
    <t>6.12.6.2</t>
  </si>
  <si>
    <r>
      <t>LB-01</t>
    </r>
    <r>
      <rPr>
        <sz val="11"/>
        <color rgb="FF000000"/>
        <rFont val="Arial Narrow"/>
        <family val="2"/>
      </rPr>
      <t xml:space="preserve"> Sanitario Público / Inodoro Wellcomme Ultra floor-mount rear spud flushmeter bowl.                                                                                                                                    Marca: Kohler o similar                                                                                                               Acabado: Blanco                                                                                                                        Fluxometro de sensor Electrónico  /Código:FB-110-38-3.5
Marca: Helvex    </t>
    </r>
  </si>
  <si>
    <t>6.12.6.1</t>
  </si>
  <si>
    <t xml:space="preserve">Losa sanitaria </t>
  </si>
  <si>
    <t>6.12.6</t>
  </si>
  <si>
    <t>GRAN TOTAL LOTE 3</t>
  </si>
  <si>
    <r>
      <rPr>
        <b/>
        <sz val="11"/>
        <color rgb="FF000000"/>
        <rFont val="Arial Narrow"/>
        <family val="2"/>
      </rPr>
      <t>CJ-06</t>
    </r>
    <r>
      <rPr>
        <sz val="11"/>
        <color rgb="FF000000"/>
        <rFont val="Arial Narrow"/>
        <family val="2"/>
      </rPr>
      <t xml:space="preserve"> Cajillo de lámina de tabla yeso ligera de 1/2" bajo viga canal, coldrolled galvanizado cal.16, clip detrich, alambre galvanizado cal  10 y furring channel cal 25.  Stud de 2 1/2" @16" y track de 2 1/2".
</t>
    </r>
  </si>
  <si>
    <t>7.4.6</t>
  </si>
  <si>
    <r>
      <rPr>
        <b/>
        <sz val="11"/>
        <color rgb="FF000000"/>
        <rFont val="Arial Narrow"/>
        <family val="2"/>
      </rPr>
      <t>CJ-05</t>
    </r>
    <r>
      <rPr>
        <sz val="11"/>
        <color rgb="FF000000"/>
        <rFont val="Arial Narrow"/>
        <family val="2"/>
      </rPr>
      <t xml:space="preserve"> Cajillo de lámina de tabla yeso ligera de 1/2" en pared coral, coldrolled galvanizado cal.16, clip detrich, alambre galvanizado cal  10 y furring channel cal 25.  Stud de 2 1/2" @16" y track de 2 1/2".
</t>
    </r>
  </si>
  <si>
    <t>7.4.5</t>
  </si>
  <si>
    <r>
      <rPr>
        <b/>
        <sz val="11"/>
        <color rgb="FF000000"/>
        <rFont val="Arial Narrow"/>
        <family val="2"/>
      </rPr>
      <t xml:space="preserve">CJ-04 </t>
    </r>
    <r>
      <rPr>
        <sz val="11"/>
        <color rgb="FF000000"/>
        <rFont val="Arial Narrow"/>
        <family val="2"/>
      </rPr>
      <t xml:space="preserve">Cajillo de lámina de tabla yeso ligera de 1/2" en sala de espera, coldrolled galvanizado cal.16, clip detrich, alambre galvanizado cal  10 y furring channel cal 25.  Stud de 2 1/2" @16".
</t>
    </r>
  </si>
  <si>
    <t>7.4.4</t>
  </si>
  <si>
    <r>
      <rPr>
        <b/>
        <sz val="11"/>
        <color rgb="FF000000"/>
        <rFont val="Arial Narrow"/>
        <family val="2"/>
      </rPr>
      <t xml:space="preserve">CJ-03 </t>
    </r>
    <r>
      <rPr>
        <sz val="11"/>
        <color rgb="FF000000"/>
        <rFont val="Arial Narrow"/>
        <family val="2"/>
      </rPr>
      <t xml:space="preserve">Cajillo de lámina de tabla yeso ligera de 1/2", coldrolled galvanizado cal.16, clip detrich, alambre galvanizado cal  10 y furring channel cal 25. Stud de 2 1/2" @16" y track de 2 1/2".
</t>
    </r>
  </si>
  <si>
    <t>7.4.3</t>
  </si>
  <si>
    <r>
      <rPr>
        <b/>
        <sz val="11"/>
        <color rgb="FF000000"/>
        <rFont val="Arial Narrow"/>
        <family val="2"/>
      </rPr>
      <t>CJ-02</t>
    </r>
    <r>
      <rPr>
        <sz val="11"/>
        <color rgb="FF000000"/>
        <rFont val="Arial Narrow"/>
        <family val="2"/>
      </rPr>
      <t xml:space="preserve"> Cajillo de lámina de tabla yeso ligera de 1/2" en perimetro de columnas,  coldrolled galvanizado cal.16, clip detrich, alambre galvanizado cal  10 y furring channel cal 25.
</t>
    </r>
  </si>
  <si>
    <t>7.4.2</t>
  </si>
  <si>
    <r>
      <rPr>
        <b/>
        <sz val="11"/>
        <color rgb="FF000000"/>
        <rFont val="Arial Narrow"/>
        <family val="2"/>
      </rPr>
      <t>CJ-01</t>
    </r>
    <r>
      <rPr>
        <sz val="11"/>
        <color rgb="FF000000"/>
        <rFont val="Arial Narrow"/>
        <family val="2"/>
      </rPr>
      <t xml:space="preserve"> Cajillo de lámina de tabla yeso mouldthough de 1/2",  coldrolled galvanizado cal.16, clip detrich, alambre galvanizado cal  10 y furring channel cal 25.</t>
    </r>
  </si>
  <si>
    <t>7.4.1</t>
  </si>
  <si>
    <t xml:space="preserve">Cajillo de Tabla Yeso </t>
  </si>
  <si>
    <r>
      <rPr>
        <b/>
        <sz val="11"/>
        <color rgb="FF000000"/>
        <rFont val="Arial Narrow"/>
        <family val="2"/>
      </rPr>
      <t>DGB-3</t>
    </r>
    <r>
      <rPr>
        <sz val="11"/>
        <color rgb="FF000000"/>
        <rFont val="Arial Narrow"/>
        <family val="2"/>
      </rPr>
      <t xml:space="preserve"> Cielo Falso panel de rejilla de bambú WS20-3038, con sistema de suspensión, refuerzo trasnversal y longitudinal con tubo de 2"x4" CH16, refuerzos verticales anclados a estructura de techo con tubo de 2"x2" CH16, cable tensor de acero. Acabado tipo madera. El color de la estructura es negro. Dimensiones de Isla: 3.20m x 2.90m.                                                                                                                      </t>
    </r>
  </si>
  <si>
    <t>6.12.3.26</t>
  </si>
  <si>
    <r>
      <rPr>
        <b/>
        <sz val="11"/>
        <color rgb="FF000000"/>
        <rFont val="Arial Narrow"/>
        <family val="2"/>
      </rPr>
      <t xml:space="preserve">DGB-2 </t>
    </r>
    <r>
      <rPr>
        <sz val="11"/>
        <color rgb="FF000000"/>
        <rFont val="Arial Narrow"/>
        <family val="2"/>
      </rPr>
      <t xml:space="preserve">Cielo Falso panel de rejilla de bambú WS20-3038, con sistema de suspensión, refuerzo trasnversal y longitudinal con tubo de 2"x4" CH16, refuerzos verticales anclados a estructura de techo con tubo de 2"x2" CH16, cable tensor de acero. Acabado tipo madera. El color de la estructura es negro. Dimensiones de Isla: 3.20m x 8.70m.                                                                                                          </t>
    </r>
  </si>
  <si>
    <t>6.12.3.25</t>
  </si>
  <si>
    <r>
      <rPr>
        <b/>
        <sz val="11"/>
        <color rgb="FF000000"/>
        <rFont val="Arial Narrow"/>
        <family val="2"/>
      </rPr>
      <t xml:space="preserve">DGB-1 </t>
    </r>
    <r>
      <rPr>
        <sz val="11"/>
        <color rgb="FF000000"/>
        <rFont val="Arial Narrow"/>
        <family val="2"/>
      </rPr>
      <t xml:space="preserve">Cielo Falso panel de rejilla de bambú WS20-3038, con sistema de suspensión, refuerzo trasnversal y longitudinal con tubo de 2"x4" CH16, refuerzos verticales anclados a estructura de techo con tubo de 2"x2" CH16, cable tensor de acero. Acabado tipo madera. El color de la estructura es negro. Dimensiones de Isla: 3.20m x 8.70m. Debe seguir la pendiente de 10%  </t>
    </r>
  </si>
  <si>
    <t>6.12.3.24</t>
  </si>
  <si>
    <r>
      <rPr>
        <b/>
        <sz val="11"/>
        <color rgb="FF000000"/>
        <rFont val="Arial Narrow"/>
        <family val="2"/>
      </rPr>
      <t>DCB-3</t>
    </r>
    <r>
      <rPr>
        <sz val="11"/>
        <color rgb="FF000000"/>
        <rFont val="Arial Narrow"/>
        <family val="2"/>
      </rPr>
      <t xml:space="preserve"> Cielo Falso de bafles acústicos con sistema de suspensión recomendado por proveedor. Acabado tipo madera. El color de la estructura es Silver Gray. Dimensiones de Isla: 15.12m x 37.50m. </t>
    </r>
  </si>
  <si>
    <t>6.12.3.23</t>
  </si>
  <si>
    <r>
      <rPr>
        <b/>
        <sz val="11"/>
        <color rgb="FF000000"/>
        <rFont val="Arial Narrow"/>
        <family val="2"/>
      </rPr>
      <t>DCB-2</t>
    </r>
    <r>
      <rPr>
        <sz val="11"/>
        <color rgb="FF000000"/>
        <rFont val="Arial Narrow"/>
        <family val="2"/>
      </rPr>
      <t xml:space="preserve"> Cielo Falso de bafles acústicos Hunter Douglas - Sola Felt Baffles de 3/8", con sistema de suspensión riel de anclaje 3-70-014, cables de anclaje de acero inoxidable, patron de colores Hourglass. El color de la estructura es Silver Gray. Dimensiones de Isla: 2.24m x 3.78m. Ver detalle en plano.</t>
    </r>
  </si>
  <si>
    <t>6.12.3.22</t>
  </si>
  <si>
    <r>
      <t>DCB-1</t>
    </r>
    <r>
      <rPr>
        <sz val="11"/>
        <color rgb="FF000000"/>
        <rFont val="Arial Narrow"/>
        <family val="2"/>
      </rPr>
      <t xml:space="preserve"> Cielo Falso de bafles acústicos Hunter Douglas - Sola Felt Baffles de 3/8", con sistema de suspensión riel de anclaje 3-70-014, cables de anclaje de acero inoxidable, patron de colores Hourglass. El color de la estructura es Silver Gray. Dimensiones de Isla: 2.24m x 8.04m.</t>
    </r>
  </si>
  <si>
    <t>6.12.3.21</t>
  </si>
  <si>
    <r>
      <rPr>
        <b/>
        <sz val="11"/>
        <color rgb="FF000000"/>
        <rFont val="Arial Narrow"/>
        <family val="2"/>
      </rPr>
      <t>DCM-16</t>
    </r>
    <r>
      <rPr>
        <sz val="11"/>
        <color rgb="FF000000"/>
        <rFont val="Arial Narrow"/>
        <family val="2"/>
      </rPr>
      <t xml:space="preserve"> Cielo Falso de lámina acústica con sistema de suspensión de 30"x96", y 30"x48",  tipo madera Techstyle Wood, color Oakwood 1568. Cross Tee USG Fineline 1/8" DXFF, remate FT4 y Smart Fit Yoke IMPERIAL 4" (riel de luminaria). El color de la estructura es Silver Gray. Dimensiones de Isla: 3.99m x 18.83m. Debe seguir la pendiente de 10%                                                                                 </t>
    </r>
  </si>
  <si>
    <t>6.12.3.20</t>
  </si>
  <si>
    <r>
      <rPr>
        <b/>
        <sz val="11"/>
        <color rgb="FF000000"/>
        <rFont val="Arial Narrow"/>
        <family val="2"/>
      </rPr>
      <t>DCM-15</t>
    </r>
    <r>
      <rPr>
        <sz val="11"/>
        <color rgb="FF000000"/>
        <rFont val="Arial Narrow"/>
        <family val="2"/>
      </rPr>
      <t xml:space="preserve"> Cielo Falso de lámina acústica con sistema de suspensión de 30"x96", y 30"x48",  tipo madera Techstyle Wood, color Oakwood 1568. Cross Tee USG Fineline 1/8" DXFF, remate FT4 y Smart Fit Yoke IMPERIAL 4" (riel de luminaria). El color de la estructura es Silver Gray. Dimensiones de Isla: 3.99m x 18.61m. Debe seguir la pendiente de 10%                                                                                  </t>
    </r>
  </si>
  <si>
    <t>6.12.3.19</t>
  </si>
  <si>
    <r>
      <rPr>
        <b/>
        <sz val="11"/>
        <color rgb="FF000000"/>
        <rFont val="Arial Narrow"/>
        <family val="2"/>
      </rPr>
      <t>DCM-14</t>
    </r>
    <r>
      <rPr>
        <sz val="11"/>
        <color rgb="FF000000"/>
        <rFont val="Arial Narrow"/>
        <family val="2"/>
      </rPr>
      <t xml:space="preserve"> Cielo Falso de lámina acústica con sistema de suspensión de 30"x96", y 30"x48",  tipo madera Techstyle Wood, color Oakwood 1568. Cross Tee USG Fineline 1/8" DXFF, remate FT4 y Smart Fit Yoke IMPERIAL 4" (riel de luminaria). El color de la estructura es Silver Gray. Dimensiones de Isla: 3.99m x 18.04m. Debe seguir la pendiente de 10%                                                                                  </t>
    </r>
  </si>
  <si>
    <t>6.12.3.18</t>
  </si>
  <si>
    <r>
      <rPr>
        <b/>
        <sz val="11"/>
        <color rgb="FF000000"/>
        <rFont val="Arial Narrow"/>
        <family val="2"/>
      </rPr>
      <t>DCM-13</t>
    </r>
    <r>
      <rPr>
        <sz val="11"/>
        <color rgb="FF000000"/>
        <rFont val="Arial Narrow"/>
        <family val="2"/>
      </rPr>
      <t xml:space="preserve"> Cielo Falso de lámina acústica con sistema de suspensión de 30"x96", y 30"x48",  tipo madera Techstyle Wood, color Oakwood 1568. Cross Tee USG Fineline 1/8" DXFF, remate FT4 y Smart Fit Yoke IMPERIAL 4" (riel de luminaria). El color de la estructura es Silver Gray. Dimensiones de Isla: 3.99m x 9.10m. Debe seguir la pendiente de 10%                                                                                  Ver detalle en plano.</t>
    </r>
  </si>
  <si>
    <t>6.12.3.17</t>
  </si>
  <si>
    <r>
      <rPr>
        <b/>
        <sz val="11"/>
        <color rgb="FF000000"/>
        <rFont val="Arial Narrow"/>
        <family val="2"/>
      </rPr>
      <t>DCM-12</t>
    </r>
    <r>
      <rPr>
        <sz val="11"/>
        <color rgb="FF000000"/>
        <rFont val="Arial Narrow"/>
        <family val="2"/>
      </rPr>
      <t xml:space="preserve"> Cielo Falso de lámina acústica con sistema de suspensión de 30"x96", y 30"x48",  tipo madera Techstyle Wood, color Oakwood 1568. Cross Tee USG Fineline 1/8" DXFF, remate FT4 y Smart Fit Yoke IMPERIAL 4" (riel de luminaria). El color de la estructura es Silver Gray. Dimensiones de Isla: 3.99m x 8.89m. Debe seguir la pendiente de 10%                                                                                 </t>
    </r>
  </si>
  <si>
    <t>6.12.3.16</t>
  </si>
  <si>
    <r>
      <rPr>
        <b/>
        <sz val="11"/>
        <color rgb="FF000000"/>
        <rFont val="Arial Narrow"/>
        <family val="2"/>
      </rPr>
      <t>DCM-11</t>
    </r>
    <r>
      <rPr>
        <sz val="11"/>
        <color rgb="FF000000"/>
        <rFont val="Arial Narrow"/>
        <family val="2"/>
      </rPr>
      <t xml:space="preserve"> Cielo Falso de lámina acústica con sistema de suspensión de 30"x96", y 30"x48",  tipo madera Techstyle Wood, color Oakwood 1568. Cross Tee USG Fineline 1/8" DXFF, remate FT4 y Smart Fit Yoke IMPERIAL 4" (riel de luminaria). El color de la estructura es Silver Gray. Dimensiones de Isla: 3.99m x 8.35m. Debe seguir la pendiente de 10%                                                                                 </t>
    </r>
  </si>
  <si>
    <t>6.12.3.15</t>
  </si>
  <si>
    <r>
      <rPr>
        <b/>
        <sz val="11"/>
        <color rgb="FF000000"/>
        <rFont val="Arial Narrow"/>
        <family val="2"/>
      </rPr>
      <t xml:space="preserve">DCM-10 </t>
    </r>
    <r>
      <rPr>
        <sz val="11"/>
        <color rgb="FF000000"/>
        <rFont val="Arial Narrow"/>
        <family val="2"/>
      </rPr>
      <t xml:space="preserve">Cielo Falso de lámina acústica con sistema de suspensión de 30"x96", y 30"x48",  tipo madera Techstyle Wood, color Oakwood 1568. Cross Tee USG Fineline 1/8" DXFF, remate FT4 y Smart Fit Yoke IMPERIAL 4" (riel de luminaria). El color de la estructura es Silver Gray. Dimensiones de Isla: 3.99m x 6.13m. Debe seguir la pendiente de 10%                                                                                 </t>
    </r>
  </si>
  <si>
    <t>6.12.3.14</t>
  </si>
  <si>
    <r>
      <rPr>
        <b/>
        <sz val="11"/>
        <color rgb="FF000000"/>
        <rFont val="Arial Narrow"/>
        <family val="2"/>
      </rPr>
      <t xml:space="preserve">DCM-9 </t>
    </r>
    <r>
      <rPr>
        <sz val="11"/>
        <color rgb="FF000000"/>
        <rFont val="Arial Narrow"/>
        <family val="2"/>
      </rPr>
      <t xml:space="preserve">Cielo Falso de lámina acústica con sistema de suspensión de 30"x96", y 30"x48",  tipo madera Techstyle Wood, color Oakwood 1568. Cross Tee USG Fineline 1/8" DXFF, remate FT4 y Smart Fit Yoke IMPERIAL 4" (riel de luminaria). El color de la estructura es Silver Gray. Dimensiones de Isla: 2.35m x 13.01m. </t>
    </r>
  </si>
  <si>
    <r>
      <rPr>
        <b/>
        <sz val="11"/>
        <color rgb="FF000000"/>
        <rFont val="Arial Narrow"/>
        <family val="2"/>
      </rPr>
      <t xml:space="preserve">DCM-8 </t>
    </r>
    <r>
      <rPr>
        <sz val="11"/>
        <color rgb="FF000000"/>
        <rFont val="Arial Narrow"/>
        <family val="2"/>
      </rPr>
      <t>Cielo Falso de lámina acústica con sistema de suspensión de 30"x96",  tipo madera Techstyle Wood, color Oakwood 1568. Cross Tee USG Fineline 1/8" DXFF, remate FT4 y Smart Fit Yoke IMPERIAL 4" (riel de luminaria). El color de la estructura es Silver Gray. Dimensiones de Isla: 3.18m x 12.19m.</t>
    </r>
  </si>
  <si>
    <r>
      <rPr>
        <b/>
        <sz val="11"/>
        <color rgb="FF000000"/>
        <rFont val="Arial Narrow"/>
        <family val="2"/>
      </rPr>
      <t>DCM-7</t>
    </r>
    <r>
      <rPr>
        <sz val="11"/>
        <color rgb="FF000000"/>
        <rFont val="Arial Narrow"/>
        <family val="2"/>
      </rPr>
      <t xml:space="preserve"> Cielo Falso de lámina acústica con sistema de suspensión de 30"x96",  tipo madera Techstyle Wood, color Oakwood 1568. Cross Tee USG Fineline 1/8" DXFF, remate FT4 y Smart Fit Yoke IMPERIAL 4" (riel de luminaria). El color de la estructura es Silver Gray. Dimensiones de Isla: 3.18m x 4.87m. </t>
    </r>
  </si>
  <si>
    <r>
      <rPr>
        <b/>
        <sz val="11"/>
        <color rgb="FF000000"/>
        <rFont val="Arial Narrow"/>
        <family val="2"/>
      </rPr>
      <t>DCM-6</t>
    </r>
    <r>
      <rPr>
        <sz val="11"/>
        <color rgb="FF000000"/>
        <rFont val="Arial Narrow"/>
        <family val="2"/>
      </rPr>
      <t xml:space="preserve"> Cielo Falso de lámina acústica con sistema de suspensión de 30"x96",  tipo madera Techstyle Wood, color Oakwood 1568. Cross Tee USG Fineline 1/8" DXFF, remate FT4 y Smart Fit Yoke IMPERIAL 4" (riel de luminaria). El color de la estructura es Silver Gray. Dimensiones de Isla: 3.18m x 9.81m.</t>
    </r>
  </si>
  <si>
    <r>
      <rPr>
        <b/>
        <sz val="11"/>
        <color rgb="FF000000"/>
        <rFont val="Arial Narrow"/>
        <family val="2"/>
      </rPr>
      <t>DCM-5</t>
    </r>
    <r>
      <rPr>
        <sz val="11"/>
        <color rgb="FF000000"/>
        <rFont val="Arial Narrow"/>
        <family val="2"/>
      </rPr>
      <t xml:space="preserve"> Cielo Falso de lámina acústica con sistema de suspensión de 30"x96",  tipo madera Techstyle Wood, color Oakwood 1568. Cross Tee USG Fineline 1/8" DXFF, remate FT4 y Smart Fit Yoke IMPERIAL 4" (riel de luminaria). El color de la estructura es Silver Gray. Dimensiones de Isla: 3.99m x 12.25m.  </t>
    </r>
  </si>
  <si>
    <r>
      <rPr>
        <b/>
        <sz val="11"/>
        <color rgb="FF000000"/>
        <rFont val="Arial Narrow"/>
        <family val="2"/>
      </rPr>
      <t>DCM-4</t>
    </r>
    <r>
      <rPr>
        <sz val="11"/>
        <color rgb="FF000000"/>
        <rFont val="Arial Narrow"/>
        <family val="2"/>
      </rPr>
      <t xml:space="preserve"> Cielo Falso de lámina acústica con sistema de suspensión de 30"x96",  tipo madera Techstyle Wood, color Oakwood 1568. Cross Tee USG Fineline 1/8" DXFF, remate FT4 y Smart Fit Yoke IMPERIAL 4" (riel de luminaria). El color de la estructura es Silver Gray. Dimensiones de Isla: 2.35m x 14.69m.   </t>
    </r>
  </si>
  <si>
    <r>
      <rPr>
        <b/>
        <sz val="11"/>
        <color rgb="FF000000"/>
        <rFont val="Arial Narrow"/>
        <family val="2"/>
      </rPr>
      <t>DCM-3</t>
    </r>
    <r>
      <rPr>
        <sz val="11"/>
        <color rgb="FF000000"/>
        <rFont val="Arial Narrow"/>
        <family val="2"/>
      </rPr>
      <t xml:space="preserve"> Cielo Falso de lámina acústica con sistema de suspensión de 30"x96", y 30"x30",  tipo madera Techstyle Wood, color Oakwood 1568. Cross Tee USG Fineline 1/8" DXFF, remate FT4 y Smart Fit Yoke IMPERIAL 4" (riel de luminaria). El color de la estructura es Silver Gray. Dimensiones de Isla: 2.35m x 13.01m.  </t>
    </r>
  </si>
  <si>
    <r>
      <rPr>
        <b/>
        <sz val="11"/>
        <color rgb="FF000000"/>
        <rFont val="Arial Narrow"/>
        <family val="2"/>
      </rPr>
      <t xml:space="preserve">DCM-2 </t>
    </r>
    <r>
      <rPr>
        <sz val="11"/>
        <color rgb="FF000000"/>
        <rFont val="Arial Narrow"/>
        <family val="2"/>
      </rPr>
      <t xml:space="preserve">Cielo Falso de lámina acústica con sistema de suspensión de 30"x48", tipo madera Techstyle Wood, color Oakwood 1568. Cross Tee USG Fineline 1/8" DXFF, remate FT4 y Smart Fit Yoke IMPERIAL 4" (riel de luminaria). El color de la estructura es Silver Gray. Dimensiones de Isla: 2.51m x 4.00m. </t>
    </r>
  </si>
  <si>
    <r>
      <rPr>
        <b/>
        <sz val="11"/>
        <color rgb="FF000000"/>
        <rFont val="Arial Narrow"/>
        <family val="2"/>
      </rPr>
      <t>DCM-1</t>
    </r>
    <r>
      <rPr>
        <sz val="11"/>
        <color rgb="FF000000"/>
        <rFont val="Arial Narrow"/>
        <family val="2"/>
      </rPr>
      <t xml:space="preserve"> Cielo Falso de lámina acústica con sistema de suspensión de 30"x48", tipo madera Techstyle Wood, color Oakwood 1568. Cross Tee USG Fineline 1/8" DXFF, remate FT4 y Smart Fit Yoke IMPERIAL 4" (riel de luminaria). El color de la estructura es Silver Gray. Dimensiones de Isla: 2.51m x 5.54m. </t>
    </r>
  </si>
  <si>
    <r>
      <rPr>
        <b/>
        <sz val="11"/>
        <color rgb="FF000000"/>
        <rFont val="Arial Narrow"/>
        <family val="2"/>
      </rPr>
      <t>CTY-4</t>
    </r>
    <r>
      <rPr>
        <sz val="11"/>
        <color rgb="FF000000"/>
        <rFont val="Arial Narrow"/>
        <family val="2"/>
      </rPr>
      <t xml:space="preserve"> Cielo de Securock en Aleros
Cielo falso de lámina securock de 1/2", coldrolled galvanizado cal.16, clip
detrich, alambre galvanizado cal 10 y furring channel cal 25. Se debe inlcuir
reborde J en todos los perimetros</t>
    </r>
  </si>
  <si>
    <r>
      <rPr>
        <b/>
        <sz val="11"/>
        <color rgb="FF000000"/>
        <rFont val="Arial Narrow"/>
        <family val="2"/>
      </rPr>
      <t>CTY-3</t>
    </r>
    <r>
      <rPr>
        <sz val="11"/>
        <color rgb="FF000000"/>
        <rFont val="Arial Narrow"/>
        <family val="2"/>
      </rPr>
      <t xml:space="preserve"> Cielo falso de lámina acústica tipo USG Mars High-NRC Logix, de 2'x2'x3/4", con sistema de suspensión, riel USG Fineline DXF. Se debe incluir reborde J en todos los perimetro</t>
    </r>
  </si>
  <si>
    <r>
      <rPr>
        <b/>
        <sz val="11"/>
        <color rgb="FF000000"/>
        <rFont val="Arial Narrow"/>
        <family val="2"/>
      </rPr>
      <t xml:space="preserve">CTY-2 </t>
    </r>
    <r>
      <rPr>
        <sz val="11"/>
        <color rgb="FF000000"/>
        <rFont val="Arial Narrow"/>
        <family val="2"/>
      </rPr>
      <t>Cielo de Tabla Yeso general
Lámina ligera de 1/2", coldrolled galvanizado cal.16, clip detrich, alambre galvanizado cal 10 y furring channel cal 25. Se debe incluir reborde J en todos los perimetros</t>
    </r>
  </si>
  <si>
    <r>
      <t xml:space="preserve">CTY-1 </t>
    </r>
    <r>
      <rPr>
        <sz val="11"/>
        <color rgb="FF000000"/>
        <rFont val="Arial Narrow"/>
        <family val="2"/>
      </rPr>
      <t>Cielo de Tabla Yeso en Baños 
Lámina mouldtough de 1/2", coldrolled galvanizado cal.16, clip detrich, alambre galvanizado cal 10 y furring channel cal 25. Se debe inlcuir reborde J en todos los perimetros</t>
    </r>
  </si>
  <si>
    <t xml:space="preserve">Cielo Falso </t>
  </si>
  <si>
    <t>6.12.5</t>
  </si>
  <si>
    <t xml:space="preserve">Pintura </t>
  </si>
  <si>
    <r>
      <t xml:space="preserve">PTW-01 </t>
    </r>
    <r>
      <rPr>
        <sz val="11"/>
        <color rgb="FF000000"/>
        <rFont val="Arial Narrow"/>
        <family val="2"/>
      </rPr>
      <t xml:space="preserve">Pintura: Graphite  -  Línea: Ultra Spec Scuff-X . Benjamin Moore (Aplicar 2 manos de pintura).                                                                                                                                                                                                                                                                                                                                                                                         Código: 1603                                                                                                                                                                                                                                                         Acabado: Eggshell                                                                                                                                                                                                                                                                                                                                                                                       Incluye una mano de primer Ultra Spec 500 - N534. Color blanco.                                                                                                                                                                                                                                                                                                                                                                                   Nota: Se aplica en fascias de fachadas de Locales, Duty Free y Oficinas. </t>
    </r>
  </si>
  <si>
    <r>
      <t>PTW-02</t>
    </r>
    <r>
      <rPr>
        <sz val="11"/>
        <color rgb="FF000000"/>
        <rFont val="Arial Narrow"/>
        <family val="2"/>
      </rPr>
      <t xml:space="preserve"> Pintura: Seapearl  -  Línea: Ultra Spec Ext N455 . Benjamin Moore (Aplicar 2 manos de pintura).                                                                                                                                                                                                                                                                                                                                                                                         Código: OC-19                                                                                                                                                                                                                                                         Acabado: Low lustre                                                                                                                                                                                                                                                                                                                                                                                       Incluye una mano de primer Ultra Spec - 608. Color blanco.                                                                                                                                                                                                                                                                                                                                                                                   Nota: Se aplica a todo el exterior del edificio</t>
    </r>
    <r>
      <rPr>
        <b/>
        <sz val="11"/>
        <color rgb="FF000000"/>
        <rFont val="Arial Narrow"/>
        <family val="2"/>
      </rPr>
      <t xml:space="preserve">. </t>
    </r>
  </si>
  <si>
    <r>
      <t xml:space="preserve">PTW-03 </t>
    </r>
    <r>
      <rPr>
        <sz val="11"/>
        <color rgb="FF000000"/>
        <rFont val="Arial Narrow"/>
        <family val="2"/>
      </rPr>
      <t xml:space="preserve">Pintura: Shoreline  -  Línea: Ultra Spec Scuff-X . Benjamin Moore (Aplicar 2 manos de pintura).                                                                                                                                                                                                                                                                                                                                                                                         Código: 1471                                                                                                                                                                                                                                                         Acabado: Eggshell                                                                                                                                                                                                                                                                                                                                                                                       Incluye una mano de primer Ultra Spec 500 - N534. Color blanco.                                                                                                                                                                                                                                                                                                                                                                                   Nota: Se aplica a todas las paredes internas. </t>
    </r>
  </si>
  <si>
    <r>
      <t xml:space="preserve">PTW-04 </t>
    </r>
    <r>
      <rPr>
        <sz val="11"/>
        <color rgb="FF000000"/>
        <rFont val="Arial Narrow"/>
        <family val="2"/>
      </rPr>
      <t>OPCIÓN 1= Pintura: Silver Chain  -  Línea: Ultra Spec HP . Benjamin Moore (Aplicar 2 manos de pintura).                                                                                                                                                                                                                                                                                                                                                                                         Código: 1472                                                                                                                                                                                                                                                         Acabado: Eggshell                                                                                                                                                                                                                                                                                                                                                                                       Incluye una mano de primer Ultra Spec 500 - N534. Color blanco.                                                                                                                                                                                                                                                                                                                                                                                    OPCIÓN 2= Pintura: Gray Huskie  -  Línea: Ultra Spec HP . Benjamin Moore (Aplicar 2 manos de pintura).                                                                                                                                                                                                                                                                                                                                                                                         Código: 1473                                                                                                                                                                                                                                                         Acabado: Eggshell                                                                                                                                                                                                                                                                                                                                                                                       Incluye una mano de primer Ultra Spec 500 - N534. Color blanco  Nota: Se aplica a toda la estructura vista del interior. Para la selección de color se deberá someter a muestra por tema de iluminación</t>
    </r>
  </si>
  <si>
    <t>6.12.5.5</t>
  </si>
  <si>
    <r>
      <t xml:space="preserve">PTW-05 </t>
    </r>
    <r>
      <rPr>
        <sz val="11"/>
        <color rgb="FF000000"/>
        <rFont val="Arial Narrow"/>
        <family val="2"/>
      </rPr>
      <t>Pintura: PVA Primer Finish 100-11 - Coronado -. Benjamin Moore                                                                                                                                                                                                                                                                                                                                                                                                                                                                                                                                                                                                                                                                                                                                                                                                                                                                                                                                                                                                                                        Sellador con acabado final blanco. (Aplicar 2 manos para cielos de tabla yeso ligera)                                                                                                                                                                                                                                                                                                                                                                                   (Aplicar 3 manos para cielos de tabla yeso mouldtough o lámina verde)                                              Nota: Se aplica a todos los cielos de tabla yeso.</t>
    </r>
  </si>
  <si>
    <t>GRAN TOTAL LOTE 4</t>
  </si>
  <si>
    <t>NOTAS:</t>
  </si>
  <si>
    <t>1. Este es un formato de cantidades base. Es responsabilidad de los licitantes el cálculo de las cantidades correctas de todas las obras que conforman el proyecto.</t>
  </si>
  <si>
    <t>2. Cualquier obra indicada en los planos que no se encuentre en este formato de cantidades deberá ser notificado al diseñador e incluirse en el renglón de ""OTROS"".</t>
  </si>
  <si>
    <t>3. El calculo estructural de cada uno de los elementos y perfiles debera ser revisado por el Contratista y presentar las observaciones del caso con el Supervisor de la obra.</t>
  </si>
  <si>
    <t>4. Es responsabilidad del contratista la elaboracion de los planos taller, antes de la ejecucion de la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</si>
</sst>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 L. &quot;* #,##0.00\ ;&quot; L. &quot;* \-#,##0.00\ ;&quot; L. &quot;* \-#\ ;@\ "/>
    <numFmt numFmtId="165" formatCode="_-[$L-480A]* #,##0.00_-;\-[$L-480A]* #,##0.00_-;_-[$L-480A]* &quot;-&quot;??_-;_-@"/>
    <numFmt numFmtId="166" formatCode="&quot;   &quot;0.00"/>
    <numFmt numFmtId="167" formatCode="#,##0.0"/>
    <numFmt numFmtId="168" formatCode="_-[$L-480A]* #,##0.00_-;\-[$L-480A]* #,##0.00_-;_-[$L-480A]* &quot;-&quot;??_-;_-@_-"/>
  </numFmts>
  <fonts count="18" x14ac:knownFonts="1">
    <font>
      <sz val="11"/>
      <color rgb="FF000000"/>
      <name val="Calibri"/>
      <family val="2"/>
    </font>
    <font>
      <b/>
      <sz val="11"/>
      <color theme="1"/>
      <name val="Aptos Narrow"/>
      <family val="2"/>
      <scheme val="minor"/>
    </font>
    <font>
      <sz val="11"/>
      <color rgb="FF000000"/>
      <name val="Calibri"/>
      <family val="2"/>
    </font>
    <font>
      <sz val="11"/>
      <name val="Calibri"/>
      <family val="2"/>
    </font>
    <font>
      <sz val="11"/>
      <color theme="1"/>
      <name val="Arial Narrow"/>
      <family val="2"/>
    </font>
    <font>
      <b/>
      <sz val="12"/>
      <color rgb="FF000000"/>
      <name val="Arial Narrow"/>
      <family val="2"/>
    </font>
    <font>
      <b/>
      <sz val="14"/>
      <color rgb="FF000000"/>
      <name val="Arial Narrow"/>
      <family val="2"/>
    </font>
    <font>
      <b/>
      <sz val="12"/>
      <color theme="1"/>
      <name val="Arial Narrow"/>
      <family val="2"/>
    </font>
    <font>
      <b/>
      <sz val="11"/>
      <color theme="1"/>
      <name val="Arial Narrow"/>
      <family val="2"/>
    </font>
    <font>
      <sz val="12"/>
      <color rgb="FF000000"/>
      <name val="Arial Narrow"/>
      <family val="2"/>
    </font>
    <font>
      <sz val="12"/>
      <color theme="1"/>
      <name val="Arial Narrow"/>
      <family val="2"/>
    </font>
    <font>
      <b/>
      <sz val="11"/>
      <color rgb="FF000000"/>
      <name val="Arial Narrow"/>
      <family val="2"/>
    </font>
    <font>
      <sz val="11"/>
      <color rgb="FF000000"/>
      <name val="Arial Narrow"/>
      <family val="2"/>
    </font>
    <font>
      <sz val="10"/>
      <color rgb="FF000000"/>
      <name val="Courier New"/>
      <family val="3"/>
    </font>
    <font>
      <sz val="11"/>
      <name val="Arial Narrow"/>
      <family val="2"/>
    </font>
    <font>
      <b/>
      <sz val="11"/>
      <name val="Arial Narrow"/>
      <family val="2"/>
    </font>
    <font>
      <b/>
      <sz val="16"/>
      <color rgb="FF000000"/>
      <name val="Arial Narrow"/>
      <family val="2"/>
    </font>
    <font>
      <b/>
      <sz val="12"/>
      <color rgb="FF000000"/>
      <name val="Calibri"/>
      <family val="2"/>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BFBFBF"/>
        <bgColor rgb="FFFFFFFF"/>
      </patternFill>
    </fill>
    <fill>
      <patternFill patternType="solid">
        <fgColor rgb="FFD8D8D8"/>
        <bgColor rgb="FFFFFFFF"/>
      </patternFill>
    </fill>
    <fill>
      <patternFill patternType="solid">
        <fgColor rgb="FFFFFFFF"/>
        <bgColor rgb="FFFFFFFF"/>
      </patternFill>
    </fill>
    <fill>
      <patternFill patternType="solid">
        <fgColor theme="0" tint="-0.14999847407452621"/>
        <bgColor indexed="64"/>
      </patternFill>
    </fill>
    <fill>
      <patternFill patternType="solid">
        <fgColor theme="0" tint="-0.249977111117893"/>
        <bgColor rgb="FFFFFFFF"/>
      </patternFill>
    </fill>
    <fill>
      <patternFill patternType="solid">
        <fgColor theme="0" tint="-0.249977111117893"/>
        <bgColor indexed="64"/>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79998168889431442"/>
        <bgColor rgb="FFFFFFFF"/>
      </patternFill>
    </fill>
    <fill>
      <patternFill patternType="solid">
        <fgColor theme="6" tint="0.59999389629810485"/>
        <bgColor indexed="64"/>
      </patternFill>
    </fill>
    <fill>
      <patternFill patternType="solid">
        <fgColor theme="6" tint="0.59999389629810485"/>
        <bgColor rgb="FFFFFFFF"/>
      </patternFill>
    </fill>
    <fill>
      <patternFill patternType="solid">
        <fgColor theme="0" tint="-0.14999847407452621"/>
        <bgColor rgb="FFFFFFFF"/>
      </patternFill>
    </fill>
    <fill>
      <patternFill patternType="solid">
        <fgColor rgb="FFEEECE1"/>
        <bgColor rgb="FFFFFFFF"/>
      </patternFill>
    </fill>
    <fill>
      <patternFill patternType="solid">
        <fgColor theme="7" tint="0.79998168889431442"/>
        <bgColor rgb="FFFFFFFF"/>
      </patternFill>
    </fill>
  </fills>
  <borders count="33">
    <border>
      <left/>
      <right/>
      <top/>
      <bottom/>
      <diagonal/>
    </border>
    <border>
      <left style="double">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double">
        <color rgb="FF000000"/>
      </left>
      <right style="double">
        <color rgb="FF000000"/>
      </right>
      <top style="double">
        <color rgb="FF000000"/>
      </top>
      <bottom style="double">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top/>
      <bottom style="thin">
        <color rgb="FF000000"/>
      </bottom>
      <diagonal/>
    </border>
    <border>
      <left style="thin">
        <color rgb="FF000000"/>
      </left>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style="double">
        <color rgb="FF000000"/>
      </top>
      <bottom style="thin">
        <color auto="1"/>
      </bottom>
      <diagonal/>
    </border>
    <border>
      <left/>
      <right/>
      <top style="double">
        <color rgb="FF000000"/>
      </top>
      <bottom style="thin">
        <color auto="1"/>
      </bottom>
      <diagonal/>
    </border>
    <border>
      <left style="thin">
        <color auto="1"/>
      </left>
      <right/>
      <top style="double">
        <color rgb="FF000000"/>
      </top>
      <bottom style="thin">
        <color auto="1"/>
      </bottom>
      <diagonal/>
    </border>
    <border>
      <left style="double">
        <color rgb="FF000000"/>
      </left>
      <right style="double">
        <color rgb="FF000000"/>
      </right>
      <top/>
      <bottom style="double">
        <color rgb="FF000000"/>
      </bottom>
      <diagonal/>
    </border>
    <border>
      <left style="thin">
        <color rgb="FF000000"/>
      </left>
      <right style="double">
        <color rgb="FF000000"/>
      </right>
      <top/>
      <bottom style="double">
        <color rgb="FF000000"/>
      </bottom>
      <diagonal/>
    </border>
    <border>
      <left style="double">
        <color rgb="FF000000"/>
      </left>
      <right style="double">
        <color rgb="FF000000"/>
      </right>
      <top style="double">
        <color rgb="FF000000"/>
      </top>
      <bottom/>
      <diagonal/>
    </border>
    <border>
      <left style="thin">
        <color rgb="FF000000"/>
      </left>
      <right style="double">
        <color rgb="FF000000"/>
      </right>
      <top style="double">
        <color rgb="FF000000"/>
      </top>
      <bottom/>
      <diagonal/>
    </border>
  </borders>
  <cellStyleXfs count="7">
    <xf numFmtId="0" fontId="0" fillId="0" borderId="0"/>
    <xf numFmtId="43" fontId="2" fillId="0" borderId="0" applyFont="0" applyFill="0" applyBorder="0" applyAlignment="0" applyProtection="0"/>
    <xf numFmtId="0" fontId="2" fillId="0" borderId="0"/>
    <xf numFmtId="0" fontId="2" fillId="0" borderId="0"/>
    <xf numFmtId="164" fontId="2" fillId="0" borderId="0" applyBorder="0" applyProtection="0"/>
    <xf numFmtId="166" fontId="13" fillId="0" borderId="0"/>
    <xf numFmtId="0" fontId="2" fillId="0" borderId="0"/>
  </cellStyleXfs>
  <cellXfs count="188">
    <xf numFmtId="0" fontId="0" fillId="0" borderId="0" xfId="0"/>
    <xf numFmtId="0" fontId="3" fillId="0" borderId="0" xfId="0" applyFont="1"/>
    <xf numFmtId="0" fontId="4" fillId="0" borderId="0" xfId="0" applyFont="1" applyAlignment="1">
      <alignment vertical="center"/>
    </xf>
    <xf numFmtId="43" fontId="4" fillId="0" borderId="0" xfId="1" applyFont="1" applyFill="1" applyAlignment="1">
      <alignment horizontal="right" vertical="center"/>
    </xf>
    <xf numFmtId="0" fontId="5" fillId="0" borderId="0" xfId="2" applyFont="1" applyAlignment="1">
      <alignment vertical="center"/>
    </xf>
    <xf numFmtId="0" fontId="5" fillId="0" borderId="0" xfId="2" applyFont="1" applyAlignment="1">
      <alignment horizontal="center" vertical="center"/>
    </xf>
    <xf numFmtId="0" fontId="6" fillId="0" borderId="0" xfId="2" applyFont="1" applyAlignment="1">
      <alignment vertical="center"/>
    </xf>
    <xf numFmtId="0" fontId="7"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9" fillId="0" borderId="0" xfId="2" applyFont="1" applyAlignment="1">
      <alignment horizontal="center" vertical="center"/>
    </xf>
    <xf numFmtId="0" fontId="1" fillId="0" borderId="0" xfId="0" applyFont="1" applyAlignment="1">
      <alignment horizontal="center" vertical="center"/>
    </xf>
    <xf numFmtId="0" fontId="10" fillId="2" borderId="0" xfId="0" applyFont="1" applyFill="1" applyAlignment="1">
      <alignment horizontal="center" vertical="center"/>
    </xf>
    <xf numFmtId="0" fontId="10" fillId="3" borderId="0" xfId="0" applyFont="1" applyFill="1" applyAlignment="1">
      <alignment horizontal="center" vertical="center"/>
    </xf>
    <xf numFmtId="0" fontId="12" fillId="0" borderId="0" xfId="2" applyFont="1" applyAlignment="1">
      <alignment horizontal="center" vertical="center"/>
    </xf>
    <xf numFmtId="4" fontId="12" fillId="0" borderId="4" xfId="0" applyNumberFormat="1" applyFont="1" applyBorder="1" applyAlignment="1">
      <alignment horizontal="center" vertical="center" wrapText="1"/>
    </xf>
    <xf numFmtId="4" fontId="11" fillId="0" borderId="4" xfId="2" applyNumberFormat="1" applyFont="1" applyBorder="1" applyAlignment="1">
      <alignment horizontal="left" vertical="center" wrapText="1"/>
    </xf>
    <xf numFmtId="164" fontId="12" fillId="0" borderId="4" xfId="4" applyFont="1" applyBorder="1" applyAlignment="1">
      <alignment horizontal="center" vertical="center"/>
    </xf>
    <xf numFmtId="164" fontId="2" fillId="0" borderId="7" xfId="4" applyBorder="1"/>
    <xf numFmtId="0" fontId="12" fillId="0" borderId="0" xfId="2" applyFont="1" applyAlignment="1">
      <alignment horizontal="left" vertical="center"/>
    </xf>
    <xf numFmtId="0" fontId="12" fillId="0" borderId="0" xfId="2" applyFont="1"/>
    <xf numFmtId="0" fontId="3" fillId="0" borderId="0" xfId="0" applyFont="1" applyAlignment="1">
      <alignment horizontal="center"/>
    </xf>
    <xf numFmtId="165" fontId="3" fillId="0" borderId="0" xfId="0" applyNumberFormat="1" applyFont="1"/>
    <xf numFmtId="4" fontId="12" fillId="0" borderId="7" xfId="2" applyNumberFormat="1" applyFont="1" applyBorder="1" applyAlignment="1">
      <alignment horizontal="left" vertical="center" wrapText="1"/>
    </xf>
    <xf numFmtId="166" fontId="12" fillId="0" borderId="7" xfId="5" applyFont="1" applyBorder="1" applyAlignment="1">
      <alignment horizontal="center" vertical="center"/>
    </xf>
    <xf numFmtId="164" fontId="12" fillId="0" borderId="7" xfId="4" applyFont="1" applyBorder="1" applyAlignment="1">
      <alignment horizontal="center" vertical="center"/>
    </xf>
    <xf numFmtId="4" fontId="11" fillId="0" borderId="7" xfId="2" applyNumberFormat="1" applyFont="1" applyBorder="1" applyAlignment="1">
      <alignment horizontal="left" vertical="center" wrapText="1"/>
    </xf>
    <xf numFmtId="4" fontId="12" fillId="0" borderId="4" xfId="2" applyNumberFormat="1" applyFont="1" applyBorder="1" applyAlignment="1">
      <alignment horizontal="left" vertical="center" wrapText="1"/>
    </xf>
    <xf numFmtId="2" fontId="12" fillId="0" borderId="4" xfId="2" applyNumberFormat="1" applyFont="1" applyBorder="1" applyAlignment="1">
      <alignment horizontal="center" vertical="center" wrapText="1"/>
    </xf>
    <xf numFmtId="164" fontId="12" fillId="0" borderId="11" xfId="4" applyFont="1" applyBorder="1" applyAlignment="1">
      <alignment horizontal="center" vertical="center"/>
    </xf>
    <xf numFmtId="0" fontId="12" fillId="0" borderId="0" xfId="2" applyFont="1" applyAlignment="1">
      <alignment horizontal="center" vertical="center" wrapText="1"/>
    </xf>
    <xf numFmtId="164" fontId="12" fillId="0" borderId="0" xfId="4" applyFont="1" applyBorder="1" applyAlignment="1">
      <alignment horizontal="center" vertical="center"/>
    </xf>
    <xf numFmtId="2" fontId="12" fillId="0" borderId="4" xfId="2" applyNumberFormat="1" applyFont="1" applyBorder="1" applyAlignment="1">
      <alignment horizontal="center" vertical="center"/>
    </xf>
    <xf numFmtId="4" fontId="12" fillId="0" borderId="4" xfId="2" applyNumberFormat="1" applyFont="1" applyBorder="1" applyAlignment="1">
      <alignment horizontal="center" vertical="center" wrapText="1"/>
    </xf>
    <xf numFmtId="2" fontId="12" fillId="0" borderId="0" xfId="2" applyNumberFormat="1" applyFont="1" applyAlignment="1">
      <alignment horizontal="center" vertical="center"/>
    </xf>
    <xf numFmtId="167" fontId="12" fillId="6" borderId="12" xfId="2" applyNumberFormat="1" applyFont="1" applyFill="1" applyBorder="1" applyAlignment="1">
      <alignment horizontal="center" vertical="center" wrapText="1"/>
    </xf>
    <xf numFmtId="2" fontId="12" fillId="0" borderId="14" xfId="2" applyNumberFormat="1" applyFont="1" applyBorder="1" applyAlignment="1">
      <alignment horizontal="center" vertical="center"/>
    </xf>
    <xf numFmtId="4" fontId="12" fillId="0" borderId="13" xfId="2" applyNumberFormat="1" applyFont="1" applyBorder="1" applyAlignment="1">
      <alignment horizontal="center" vertical="center" wrapText="1"/>
    </xf>
    <xf numFmtId="164" fontId="11" fillId="5" borderId="4" xfId="4" applyFont="1" applyFill="1" applyBorder="1" applyAlignment="1">
      <alignment horizontal="center" vertical="center"/>
    </xf>
    <xf numFmtId="164" fontId="12" fillId="0" borderId="16" xfId="4" applyFont="1" applyBorder="1" applyAlignment="1">
      <alignment horizontal="center" vertical="center"/>
    </xf>
    <xf numFmtId="4" fontId="11" fillId="10" borderId="4" xfId="2" applyNumberFormat="1" applyFont="1" applyFill="1" applyBorder="1" applyAlignment="1">
      <alignment horizontal="center" vertical="center" wrapText="1"/>
    </xf>
    <xf numFmtId="4" fontId="12" fillId="0" borderId="12" xfId="2" applyNumberFormat="1" applyFont="1" applyBorder="1" applyAlignment="1">
      <alignment horizontal="center" vertical="center" wrapText="1"/>
    </xf>
    <xf numFmtId="4" fontId="11" fillId="0" borderId="11" xfId="2" applyNumberFormat="1" applyFont="1" applyBorder="1" applyAlignment="1">
      <alignment horizontal="left" vertical="center" wrapText="1"/>
    </xf>
    <xf numFmtId="164" fontId="12" fillId="0" borderId="13" xfId="4" applyFont="1" applyBorder="1" applyAlignment="1">
      <alignment horizontal="center" vertical="center"/>
    </xf>
    <xf numFmtId="4" fontId="12" fillId="0" borderId="17" xfId="2" applyNumberFormat="1" applyFont="1" applyBorder="1" applyAlignment="1">
      <alignment horizontal="left" vertical="center" wrapText="1"/>
    </xf>
    <xf numFmtId="4" fontId="12" fillId="0" borderId="16" xfId="2" applyNumberFormat="1" applyFont="1" applyBorder="1" applyAlignment="1">
      <alignment horizontal="center" vertical="center" wrapText="1"/>
    </xf>
    <xf numFmtId="164" fontId="11" fillId="0" borderId="4" xfId="4" applyFont="1" applyBorder="1" applyAlignment="1">
      <alignment horizontal="center" vertical="center"/>
    </xf>
    <xf numFmtId="0" fontId="12" fillId="3" borderId="0" xfId="2" applyFont="1" applyFill="1" applyAlignment="1">
      <alignment horizontal="center" vertical="center"/>
    </xf>
    <xf numFmtId="0" fontId="12" fillId="3" borderId="0" xfId="2" applyFont="1" applyFill="1" applyAlignment="1">
      <alignment horizontal="left" vertical="center"/>
    </xf>
    <xf numFmtId="2" fontId="12" fillId="3" borderId="0" xfId="2" applyNumberFormat="1" applyFont="1" applyFill="1" applyAlignment="1">
      <alignment horizontal="center" vertical="center"/>
    </xf>
    <xf numFmtId="0" fontId="12" fillId="0" borderId="0" xfId="0" applyFont="1"/>
    <xf numFmtId="0" fontId="12" fillId="0" borderId="0" xfId="0" applyFont="1" applyAlignment="1">
      <alignment horizontal="center" vertical="center"/>
    </xf>
    <xf numFmtId="2" fontId="12" fillId="0" borderId="0" xfId="0" applyNumberFormat="1" applyFont="1" applyAlignment="1">
      <alignment horizontal="center" vertical="center"/>
    </xf>
    <xf numFmtId="0" fontId="12" fillId="0" borderId="0" xfId="0" applyFont="1" applyAlignment="1">
      <alignment horizontal="left" vertical="center"/>
    </xf>
    <xf numFmtId="166" fontId="12" fillId="0" borderId="18" xfId="5" applyFont="1" applyBorder="1" applyAlignment="1">
      <alignment horizontal="center" vertical="center"/>
    </xf>
    <xf numFmtId="4" fontId="11" fillId="0" borderId="0" xfId="0" applyNumberFormat="1" applyFont="1" applyAlignment="1">
      <alignment horizontal="left" vertical="center" wrapText="1"/>
    </xf>
    <xf numFmtId="167" fontId="12" fillId="6" borderId="15" xfId="0" applyNumberFormat="1" applyFont="1" applyFill="1" applyBorder="1" applyAlignment="1">
      <alignment horizontal="center" vertical="center" wrapText="1"/>
    </xf>
    <xf numFmtId="164" fontId="11" fillId="4" borderId="7" xfId="4" applyFont="1" applyFill="1" applyBorder="1" applyAlignment="1">
      <alignment horizontal="center" vertical="center"/>
    </xf>
    <xf numFmtId="2" fontId="12" fillId="0" borderId="14" xfId="0" applyNumberFormat="1" applyFont="1" applyBorder="1" applyAlignment="1">
      <alignment horizontal="center" vertical="center"/>
    </xf>
    <xf numFmtId="166" fontId="12" fillId="0" borderId="14" xfId="5" applyFont="1" applyBorder="1" applyAlignment="1">
      <alignment horizontal="center" vertical="center"/>
    </xf>
    <xf numFmtId="167" fontId="12" fillId="6" borderId="12" xfId="0" applyNumberFormat="1" applyFont="1" applyFill="1" applyBorder="1" applyAlignment="1">
      <alignment horizontal="center" vertical="center" wrapText="1"/>
    </xf>
    <xf numFmtId="164" fontId="11" fillId="9" borderId="4" xfId="4" applyFont="1" applyFill="1" applyBorder="1" applyAlignment="1">
      <alignment horizontal="center" vertical="center"/>
    </xf>
    <xf numFmtId="166" fontId="12" fillId="0" borderId="17" xfId="5" applyFont="1" applyBorder="1" applyAlignment="1">
      <alignment horizontal="center" vertical="center"/>
    </xf>
    <xf numFmtId="4" fontId="11" fillId="0" borderId="16" xfId="0" applyNumberFormat="1" applyFont="1" applyBorder="1" applyAlignment="1">
      <alignment horizontal="left" vertical="center" wrapText="1"/>
    </xf>
    <xf numFmtId="4" fontId="11" fillId="0" borderId="4" xfId="0" applyNumberFormat="1" applyFont="1" applyBorder="1" applyAlignment="1">
      <alignment horizontal="left" vertical="center" wrapText="1"/>
    </xf>
    <xf numFmtId="4" fontId="12" fillId="6" borderId="4" xfId="0" applyNumberFormat="1" applyFont="1" applyFill="1" applyBorder="1" applyAlignment="1">
      <alignment horizontal="center" vertical="center" wrapText="1"/>
    </xf>
    <xf numFmtId="0" fontId="11" fillId="0" borderId="4" xfId="0" applyFont="1" applyBorder="1" applyAlignment="1">
      <alignment horizontal="left" vertical="center" wrapText="1"/>
    </xf>
    <xf numFmtId="167" fontId="11" fillId="6" borderId="12" xfId="0" applyNumberFormat="1" applyFont="1" applyFill="1" applyBorder="1" applyAlignment="1">
      <alignment horizontal="center" vertical="center" wrapText="1"/>
    </xf>
    <xf numFmtId="4" fontId="11" fillId="0" borderId="7" xfId="0" applyNumberFormat="1" applyFont="1" applyBorder="1" applyAlignment="1">
      <alignment horizontal="left" vertical="center" wrapText="1"/>
    </xf>
    <xf numFmtId="4" fontId="12" fillId="6" borderId="13" xfId="0" applyNumberFormat="1" applyFont="1" applyFill="1" applyBorder="1" applyAlignment="1">
      <alignment horizontal="center" vertical="center" wrapText="1"/>
    </xf>
    <xf numFmtId="4" fontId="11" fillId="0" borderId="11" xfId="0" applyNumberFormat="1" applyFont="1" applyBorder="1" applyAlignment="1">
      <alignment horizontal="left" vertical="center" wrapText="1"/>
    </xf>
    <xf numFmtId="2" fontId="12" fillId="0" borderId="4" xfId="0" applyNumberFormat="1" applyFont="1" applyBorder="1" applyAlignment="1">
      <alignment horizontal="center" vertical="center"/>
    </xf>
    <xf numFmtId="167" fontId="12" fillId="6" borderId="4" xfId="0" applyNumberFormat="1" applyFont="1" applyFill="1" applyBorder="1" applyAlignment="1">
      <alignment horizontal="center" vertical="center" wrapText="1"/>
    </xf>
    <xf numFmtId="4" fontId="12" fillId="0" borderId="4" xfId="0" applyNumberFormat="1" applyFont="1" applyBorder="1" applyAlignment="1">
      <alignment horizontal="left" vertical="center" wrapText="1"/>
    </xf>
    <xf numFmtId="167" fontId="11" fillId="6" borderId="4" xfId="0" applyNumberFormat="1" applyFont="1" applyFill="1" applyBorder="1" applyAlignment="1">
      <alignment horizontal="center" vertical="center" wrapText="1"/>
    </xf>
    <xf numFmtId="4" fontId="11" fillId="8" borderId="16" xfId="0" applyNumberFormat="1" applyFont="1" applyFill="1" applyBorder="1" applyAlignment="1">
      <alignment horizontal="center" vertical="center" wrapText="1"/>
    </xf>
    <xf numFmtId="4" fontId="12" fillId="0" borderId="7" xfId="0" applyNumberFormat="1" applyFont="1" applyBorder="1" applyAlignment="1">
      <alignment horizontal="left" vertical="center" wrapText="1"/>
    </xf>
    <xf numFmtId="4" fontId="12" fillId="6" borderId="12" xfId="0" applyNumberFormat="1" applyFont="1" applyFill="1" applyBorder="1" applyAlignment="1">
      <alignment horizontal="center" vertical="center" wrapText="1"/>
    </xf>
    <xf numFmtId="4" fontId="12" fillId="0" borderId="4" xfId="0" applyNumberFormat="1" applyFont="1" applyBorder="1" applyAlignment="1">
      <alignment horizontal="left" vertical="top" wrapText="1"/>
    </xf>
    <xf numFmtId="4" fontId="12" fillId="0" borderId="13" xfId="0" applyNumberFormat="1" applyFont="1" applyBorder="1" applyAlignment="1">
      <alignment horizontal="left" vertical="center" wrapText="1"/>
    </xf>
    <xf numFmtId="4" fontId="12" fillId="0" borderId="4" xfId="0" applyNumberFormat="1" applyFont="1" applyBorder="1" applyAlignment="1">
      <alignment vertical="center" wrapText="1"/>
    </xf>
    <xf numFmtId="4" fontId="11" fillId="6" borderId="12" xfId="0" applyNumberFormat="1" applyFont="1" applyFill="1" applyBorder="1" applyAlignment="1">
      <alignment horizontal="center" vertical="center" wrapText="1"/>
    </xf>
    <xf numFmtId="4" fontId="12" fillId="0" borderId="5" xfId="0" applyNumberFormat="1" applyFont="1" applyBorder="1" applyAlignment="1">
      <alignment horizontal="left" vertical="center" wrapText="1"/>
    </xf>
    <xf numFmtId="4" fontId="11" fillId="6" borderId="4" xfId="0" applyNumberFormat="1" applyFont="1" applyFill="1" applyBorder="1" applyAlignment="1">
      <alignment horizontal="center" vertical="center" wrapText="1"/>
    </xf>
    <xf numFmtId="4" fontId="12" fillId="6" borderId="16" xfId="0" applyNumberFormat="1" applyFont="1" applyFill="1" applyBorder="1" applyAlignment="1">
      <alignment horizontal="center" vertical="center" wrapText="1"/>
    </xf>
    <xf numFmtId="4" fontId="11" fillId="6" borderId="15" xfId="0" applyNumberFormat="1" applyFont="1" applyFill="1" applyBorder="1" applyAlignment="1">
      <alignment horizontal="center" vertical="center" wrapText="1"/>
    </xf>
    <xf numFmtId="4" fontId="11" fillId="0" borderId="13" xfId="0" applyNumberFormat="1" applyFont="1" applyBorder="1" applyAlignment="1">
      <alignment horizontal="left" vertical="center" wrapText="1"/>
    </xf>
    <xf numFmtId="4" fontId="11" fillId="0" borderId="12" xfId="0" applyNumberFormat="1" applyFont="1" applyBorder="1" applyAlignment="1">
      <alignment horizontal="center" vertical="center" wrapText="1"/>
    </xf>
    <xf numFmtId="167" fontId="12" fillId="0" borderId="12" xfId="0" applyNumberFormat="1" applyFont="1" applyBorder="1" applyAlignment="1">
      <alignment horizontal="center" vertical="center" wrapText="1"/>
    </xf>
    <xf numFmtId="167" fontId="11" fillId="13" borderId="12" xfId="0" applyNumberFormat="1" applyFont="1" applyFill="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12"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4" fontId="6" fillId="13" borderId="4" xfId="0" applyNumberFormat="1" applyFont="1" applyFill="1" applyBorder="1" applyAlignment="1">
      <alignment horizontal="left" vertical="center" wrapText="1"/>
    </xf>
    <xf numFmtId="2" fontId="11" fillId="0" borderId="0" xfId="0" applyNumberFormat="1" applyFont="1" applyAlignment="1">
      <alignment horizontal="center" vertical="center" wrapText="1"/>
    </xf>
    <xf numFmtId="2" fontId="11" fillId="0" borderId="0" xfId="3" applyNumberFormat="1" applyFont="1" applyAlignment="1">
      <alignment horizontal="center" vertical="center" wrapText="1"/>
    </xf>
    <xf numFmtId="0" fontId="11" fillId="0" borderId="0" xfId="3" applyFont="1" applyAlignment="1">
      <alignment horizontal="center" vertical="center" wrapText="1"/>
    </xf>
    <xf numFmtId="0" fontId="14" fillId="0" borderId="0" xfId="0" applyFont="1" applyAlignment="1">
      <alignment horizontal="center" vertical="center"/>
    </xf>
    <xf numFmtId="0" fontId="4" fillId="0" borderId="0" xfId="0" applyFont="1" applyAlignment="1">
      <alignment horizontal="center" vertical="center"/>
    </xf>
    <xf numFmtId="164" fontId="2" fillId="0" borderId="0" xfId="4" applyBorder="1"/>
    <xf numFmtId="4" fontId="11" fillId="0" borderId="0" xfId="2" applyNumberFormat="1" applyFont="1" applyAlignment="1">
      <alignment horizontal="left" vertical="center" wrapText="1"/>
    </xf>
    <xf numFmtId="167" fontId="12" fillId="6" borderId="15" xfId="2" applyNumberFormat="1" applyFont="1" applyFill="1" applyBorder="1" applyAlignment="1">
      <alignment horizontal="center" vertical="center" wrapText="1"/>
    </xf>
    <xf numFmtId="164" fontId="17" fillId="9" borderId="16" xfId="4" applyFont="1" applyFill="1" applyBorder="1"/>
    <xf numFmtId="164" fontId="2" fillId="0" borderId="4" xfId="4" applyBorder="1"/>
    <xf numFmtId="2" fontId="12" fillId="0" borderId="14" xfId="2" applyNumberFormat="1" applyFont="1" applyBorder="1" applyAlignment="1">
      <alignment horizontal="center" vertical="center" wrapText="1"/>
    </xf>
    <xf numFmtId="4" fontId="12" fillId="0" borderId="11" xfId="2" applyNumberFormat="1" applyFont="1" applyBorder="1" applyAlignment="1">
      <alignment horizontal="left" vertical="center" wrapText="1"/>
    </xf>
    <xf numFmtId="167" fontId="11" fillId="0" borderId="15" xfId="2" applyNumberFormat="1" applyFont="1" applyBorder="1" applyAlignment="1">
      <alignment horizontal="center" vertical="center" wrapText="1"/>
    </xf>
    <xf numFmtId="4" fontId="11" fillId="15" borderId="4" xfId="2" applyNumberFormat="1" applyFont="1" applyFill="1" applyBorder="1" applyAlignment="1">
      <alignment horizontal="center" vertical="center" wrapText="1"/>
    </xf>
    <xf numFmtId="164" fontId="2" fillId="0" borderId="0" xfId="4"/>
    <xf numFmtId="4" fontId="16" fillId="16" borderId="4" xfId="2" applyNumberFormat="1" applyFont="1" applyFill="1" applyBorder="1" applyAlignment="1">
      <alignment horizontal="left" vertical="center" wrapText="1"/>
    </xf>
    <xf numFmtId="4" fontId="11" fillId="16" borderId="4" xfId="2" applyNumberFormat="1" applyFont="1" applyFill="1" applyBorder="1" applyAlignment="1">
      <alignment horizontal="center" vertical="center" wrapText="1"/>
    </xf>
    <xf numFmtId="168" fontId="12" fillId="0" borderId="4" xfId="4" applyNumberFormat="1" applyFont="1" applyBorder="1" applyAlignment="1">
      <alignment horizontal="center" vertical="center"/>
    </xf>
    <xf numFmtId="164" fontId="11" fillId="7" borderId="4" xfId="4" applyFont="1" applyFill="1" applyBorder="1" applyAlignment="1">
      <alignment horizontal="center" vertical="center"/>
    </xf>
    <xf numFmtId="4" fontId="12" fillId="18" borderId="5" xfId="0" applyNumberFormat="1" applyFont="1" applyFill="1" applyBorder="1" applyAlignment="1">
      <alignment vertical="top" wrapText="1"/>
    </xf>
    <xf numFmtId="4" fontId="12" fillId="18" borderId="6" xfId="0" applyNumberFormat="1" applyFont="1" applyFill="1" applyBorder="1" applyAlignment="1">
      <alignment vertical="top" wrapText="1"/>
    </xf>
    <xf numFmtId="0" fontId="11" fillId="0" borderId="1" xfId="3" applyFont="1" applyBorder="1" applyAlignment="1">
      <alignment horizontal="center" vertical="center" wrapText="1"/>
    </xf>
    <xf numFmtId="0" fontId="11" fillId="0" borderId="2" xfId="3" applyFont="1" applyBorder="1" applyAlignment="1">
      <alignment horizontal="center" vertical="center" wrapText="1"/>
    </xf>
    <xf numFmtId="2" fontId="11" fillId="0" borderId="3" xfId="2" applyNumberFormat="1" applyFont="1" applyBorder="1" applyAlignment="1">
      <alignment horizontal="center" vertical="center" wrapText="1"/>
    </xf>
    <xf numFmtId="4" fontId="11" fillId="4" borderId="5" xfId="2" applyNumberFormat="1" applyFont="1" applyFill="1" applyBorder="1" applyAlignment="1">
      <alignment horizontal="right" vertical="center" wrapText="1"/>
    </xf>
    <xf numFmtId="4" fontId="11" fillId="4" borderId="6" xfId="2" applyNumberFormat="1" applyFont="1" applyFill="1" applyBorder="1" applyAlignment="1">
      <alignment horizontal="right" vertical="center" wrapText="1"/>
    </xf>
    <xf numFmtId="4" fontId="11" fillId="17" borderId="5" xfId="0" applyNumberFormat="1" applyFont="1" applyFill="1" applyBorder="1" applyAlignment="1">
      <alignment horizontal="left" vertical="center"/>
    </xf>
    <xf numFmtId="4" fontId="11" fillId="17" borderId="6" xfId="0" applyNumberFormat="1" applyFont="1" applyFill="1" applyBorder="1" applyAlignment="1">
      <alignment horizontal="left" vertical="center"/>
    </xf>
    <xf numFmtId="2" fontId="11" fillId="0" borderId="8" xfId="2" applyNumberFormat="1" applyFont="1" applyBorder="1" applyAlignment="1">
      <alignment horizontal="center" vertical="center" wrapText="1"/>
    </xf>
    <xf numFmtId="0" fontId="11" fillId="0" borderId="9" xfId="3" applyFont="1" applyBorder="1" applyAlignment="1">
      <alignment horizontal="center" vertical="center" wrapText="1"/>
    </xf>
    <xf numFmtId="4" fontId="11" fillId="0" borderId="4" xfId="2" applyNumberFormat="1" applyFont="1" applyBorder="1" applyAlignment="1">
      <alignment horizontal="right" vertical="center" wrapText="1"/>
    </xf>
    <xf numFmtId="4" fontId="11" fillId="4" borderId="10" xfId="2" applyNumberFormat="1" applyFont="1" applyFill="1" applyBorder="1" applyAlignment="1">
      <alignment horizontal="right" vertical="center" wrapText="1"/>
    </xf>
    <xf numFmtId="4" fontId="16" fillId="11" borderId="4" xfId="2" applyNumberFormat="1" applyFont="1" applyFill="1" applyBorder="1" applyAlignment="1">
      <alignment horizontal="center" vertical="center" wrapText="1"/>
    </xf>
    <xf numFmtId="4" fontId="11" fillId="11" borderId="4" xfId="2" applyNumberFormat="1" applyFont="1" applyFill="1" applyBorder="1" applyAlignment="1">
      <alignment horizontal="center" vertical="center" wrapText="1"/>
    </xf>
    <xf numFmtId="0" fontId="5" fillId="0" borderId="0" xfId="2" applyFont="1" applyAlignment="1">
      <alignment horizontal="center" vertical="center"/>
    </xf>
    <xf numFmtId="0" fontId="7" fillId="0" borderId="0" xfId="0" applyFont="1" applyAlignment="1">
      <alignment horizontal="center" vertical="center" wrapText="1"/>
    </xf>
    <xf numFmtId="0" fontId="9" fillId="0" borderId="0" xfId="2" applyFont="1" applyAlignment="1">
      <alignment horizontal="center" vertical="center"/>
    </xf>
    <xf numFmtId="0" fontId="10" fillId="2" borderId="0" xfId="0" applyFont="1" applyFill="1" applyAlignment="1">
      <alignment horizontal="center" vertical="center"/>
    </xf>
    <xf numFmtId="0" fontId="11" fillId="0" borderId="8" xfId="3" applyFont="1" applyBorder="1" applyAlignment="1">
      <alignment horizontal="center" vertical="center" wrapText="1"/>
    </xf>
    <xf numFmtId="2" fontId="11" fillId="0" borderId="8" xfId="3" applyNumberFormat="1" applyFont="1" applyBorder="1" applyAlignment="1">
      <alignment horizontal="center" vertical="center" wrapText="1"/>
    </xf>
    <xf numFmtId="4" fontId="11" fillId="18" borderId="5" xfId="0" applyNumberFormat="1" applyFont="1" applyFill="1" applyBorder="1" applyAlignment="1">
      <alignment horizontal="left" vertical="center"/>
    </xf>
    <xf numFmtId="4" fontId="11" fillId="18" borderId="6" xfId="0" applyNumberFormat="1" applyFont="1" applyFill="1" applyBorder="1" applyAlignment="1">
      <alignment horizontal="left" vertical="center"/>
    </xf>
    <xf numFmtId="4" fontId="11" fillId="18" borderId="10" xfId="0" applyNumberFormat="1" applyFont="1" applyFill="1" applyBorder="1" applyAlignment="1">
      <alignment horizontal="left" vertical="center"/>
    </xf>
    <xf numFmtId="4" fontId="12" fillId="18" borderId="5" xfId="0" applyNumberFormat="1" applyFont="1" applyFill="1" applyBorder="1" applyAlignment="1">
      <alignment horizontal="left" vertical="top" wrapText="1"/>
    </xf>
    <xf numFmtId="4" fontId="12" fillId="18" borderId="6" xfId="0" applyNumberFormat="1" applyFont="1" applyFill="1" applyBorder="1" applyAlignment="1">
      <alignment horizontal="left" vertical="top" wrapText="1"/>
    </xf>
    <xf numFmtId="4" fontId="12" fillId="18" borderId="10" xfId="0" applyNumberFormat="1" applyFont="1" applyFill="1" applyBorder="1" applyAlignment="1">
      <alignment horizontal="left" vertical="top" wrapText="1"/>
    </xf>
    <xf numFmtId="4" fontId="11" fillId="12" borderId="21" xfId="0" applyNumberFormat="1" applyFont="1" applyFill="1" applyBorder="1" applyAlignment="1">
      <alignment horizontal="center" vertical="center" wrapText="1"/>
    </xf>
    <xf numFmtId="4" fontId="11" fillId="12" borderId="20" xfId="0" applyNumberFormat="1" applyFont="1" applyFill="1" applyBorder="1" applyAlignment="1">
      <alignment horizontal="center" vertical="center" wrapText="1"/>
    </xf>
    <xf numFmtId="4" fontId="11" fillId="12" borderId="19" xfId="0" applyNumberFormat="1" applyFont="1" applyFill="1" applyBorder="1" applyAlignment="1">
      <alignment horizontal="center" vertical="center" wrapText="1"/>
    </xf>
    <xf numFmtId="2" fontId="11" fillId="0" borderId="3" xfId="0" applyNumberFormat="1" applyFont="1" applyBorder="1" applyAlignment="1">
      <alignment horizontal="center" vertical="center" wrapText="1"/>
    </xf>
    <xf numFmtId="4" fontId="11" fillId="9" borderId="24" xfId="0" applyNumberFormat="1" applyFont="1" applyFill="1" applyBorder="1" applyAlignment="1">
      <alignment horizontal="left" vertical="top" wrapText="1"/>
    </xf>
    <xf numFmtId="4" fontId="11" fillId="9" borderId="23" xfId="0" applyNumberFormat="1" applyFont="1" applyFill="1" applyBorder="1" applyAlignment="1">
      <alignment horizontal="left" vertical="top" wrapText="1"/>
    </xf>
    <xf numFmtId="4" fontId="11" fillId="9" borderId="22" xfId="0" applyNumberFormat="1" applyFont="1" applyFill="1" applyBorder="1" applyAlignment="1">
      <alignment horizontal="left" vertical="top" wrapText="1"/>
    </xf>
    <xf numFmtId="167" fontId="11" fillId="8" borderId="21" xfId="0" applyNumberFormat="1" applyFont="1" applyFill="1" applyBorder="1" applyAlignment="1">
      <alignment horizontal="right" vertical="center" wrapText="1"/>
    </xf>
    <xf numFmtId="167" fontId="11" fillId="8" borderId="20" xfId="0" applyNumberFormat="1" applyFont="1" applyFill="1" applyBorder="1" applyAlignment="1">
      <alignment horizontal="right" vertical="center" wrapText="1"/>
    </xf>
    <xf numFmtId="167" fontId="11" fillId="8" borderId="19" xfId="0" applyNumberFormat="1" applyFont="1" applyFill="1" applyBorder="1" applyAlignment="1">
      <alignment horizontal="right" vertical="center" wrapText="1"/>
    </xf>
    <xf numFmtId="4" fontId="11" fillId="4" borderId="5" xfId="0" applyNumberFormat="1" applyFont="1" applyFill="1" applyBorder="1" applyAlignment="1">
      <alignment horizontal="right" vertical="center" wrapText="1"/>
    </xf>
    <xf numFmtId="4" fontId="11" fillId="4" borderId="6" xfId="0" applyNumberFormat="1" applyFont="1" applyFill="1" applyBorder="1" applyAlignment="1">
      <alignment horizontal="right" vertical="center" wrapText="1"/>
    </xf>
    <xf numFmtId="4" fontId="11" fillId="4" borderId="10" xfId="0" applyNumberFormat="1" applyFont="1" applyFill="1" applyBorder="1" applyAlignment="1">
      <alignment horizontal="right" vertical="center" wrapText="1"/>
    </xf>
    <xf numFmtId="4" fontId="6" fillId="12" borderId="21" xfId="0" applyNumberFormat="1" applyFont="1" applyFill="1" applyBorder="1" applyAlignment="1">
      <alignment horizontal="left" vertical="center" wrapText="1"/>
    </xf>
    <xf numFmtId="4" fontId="6" fillId="12" borderId="20" xfId="0" applyNumberFormat="1" applyFont="1" applyFill="1" applyBorder="1" applyAlignment="1">
      <alignment horizontal="left" vertical="center" wrapText="1"/>
    </xf>
    <xf numFmtId="4" fontId="6" fillId="12" borderId="19" xfId="0" applyNumberFormat="1" applyFont="1" applyFill="1" applyBorder="1" applyAlignment="1">
      <alignment horizontal="left" vertical="center" wrapText="1"/>
    </xf>
    <xf numFmtId="4" fontId="11" fillId="12" borderId="4" xfId="0" applyNumberFormat="1" applyFont="1" applyFill="1" applyBorder="1" applyAlignment="1">
      <alignment horizontal="center" vertical="center" wrapText="1"/>
    </xf>
    <xf numFmtId="0" fontId="11" fillId="7" borderId="21" xfId="0" applyFont="1" applyFill="1" applyBorder="1" applyAlignment="1">
      <alignment horizontal="right" vertical="center"/>
    </xf>
    <xf numFmtId="0" fontId="11" fillId="7" borderId="20" xfId="0" applyFont="1" applyFill="1" applyBorder="1" applyAlignment="1">
      <alignment horizontal="right" vertical="center"/>
    </xf>
    <xf numFmtId="0" fontId="11" fillId="7" borderId="19" xfId="0" applyFont="1" applyFill="1" applyBorder="1" applyAlignment="1">
      <alignment horizontal="right" vertical="center"/>
    </xf>
    <xf numFmtId="2" fontId="11" fillId="0" borderId="8" xfId="0" applyNumberFormat="1" applyFont="1" applyBorder="1" applyAlignment="1">
      <alignment horizontal="center" vertical="center" wrapText="1"/>
    </xf>
    <xf numFmtId="4" fontId="11" fillId="9" borderId="15" xfId="2" applyNumberFormat="1" applyFont="1" applyFill="1" applyBorder="1" applyAlignment="1">
      <alignment horizontal="right" vertical="center" wrapText="1"/>
    </xf>
    <xf numFmtId="4" fontId="11" fillId="9" borderId="0" xfId="2" applyNumberFormat="1" applyFont="1" applyFill="1" applyAlignment="1">
      <alignment horizontal="right" vertical="center" wrapText="1"/>
    </xf>
    <xf numFmtId="4" fontId="11" fillId="9" borderId="25" xfId="2" applyNumberFormat="1" applyFont="1" applyFill="1" applyBorder="1" applyAlignment="1">
      <alignment horizontal="right" vertical="center" wrapText="1"/>
    </xf>
    <xf numFmtId="4" fontId="6" fillId="14" borderId="28" xfId="2" applyNumberFormat="1" applyFont="1" applyFill="1" applyBorder="1" applyAlignment="1">
      <alignment horizontal="left" vertical="center" wrapText="1"/>
    </xf>
    <xf numFmtId="4" fontId="6" fillId="14" borderId="27" xfId="2" applyNumberFormat="1" applyFont="1" applyFill="1" applyBorder="1" applyAlignment="1">
      <alignment horizontal="left" vertical="center" wrapText="1"/>
    </xf>
    <xf numFmtId="4" fontId="6" fillId="14" borderId="26" xfId="2" applyNumberFormat="1" applyFont="1" applyFill="1" applyBorder="1" applyAlignment="1">
      <alignment horizontal="left" vertical="center" wrapText="1"/>
    </xf>
    <xf numFmtId="4" fontId="11" fillId="0" borderId="15" xfId="2" applyNumberFormat="1" applyFont="1" applyBorder="1" applyAlignment="1">
      <alignment horizontal="center" vertical="center" wrapText="1"/>
    </xf>
    <xf numFmtId="4" fontId="11" fillId="0" borderId="0" xfId="2" applyNumberFormat="1" applyFont="1" applyAlignment="1">
      <alignment horizontal="center" vertical="center" wrapText="1"/>
    </xf>
    <xf numFmtId="4" fontId="11" fillId="0" borderId="25" xfId="2" applyNumberFormat="1" applyFont="1" applyBorder="1" applyAlignment="1">
      <alignment horizontal="center" vertical="center" wrapText="1"/>
    </xf>
    <xf numFmtId="4" fontId="11" fillId="14" borderId="21" xfId="2" applyNumberFormat="1" applyFont="1" applyFill="1" applyBorder="1" applyAlignment="1">
      <alignment horizontal="left" vertical="center" wrapText="1"/>
    </xf>
    <xf numFmtId="4" fontId="11" fillId="14" borderId="20" xfId="2" applyNumberFormat="1" applyFont="1" applyFill="1" applyBorder="1" applyAlignment="1">
      <alignment horizontal="left" vertical="center" wrapText="1"/>
    </xf>
    <xf numFmtId="4" fontId="11" fillId="14" borderId="19" xfId="2" applyNumberFormat="1" applyFont="1" applyFill="1" applyBorder="1" applyAlignment="1">
      <alignment horizontal="left" vertical="center" wrapText="1"/>
    </xf>
    <xf numFmtId="0" fontId="11" fillId="0" borderId="32" xfId="3" applyFont="1" applyBorder="1" applyAlignment="1">
      <alignment horizontal="center" vertical="center" wrapText="1"/>
    </xf>
    <xf numFmtId="0" fontId="11" fillId="0" borderId="30" xfId="3" applyFont="1" applyBorder="1" applyAlignment="1">
      <alignment horizontal="center" vertical="center" wrapText="1"/>
    </xf>
    <xf numFmtId="0" fontId="11" fillId="0" borderId="31" xfId="3" applyFont="1" applyBorder="1" applyAlignment="1">
      <alignment horizontal="center" vertical="center" wrapText="1"/>
    </xf>
    <xf numFmtId="0" fontId="11" fillId="0" borderId="29" xfId="3" applyFont="1" applyBorder="1" applyAlignment="1">
      <alignment horizontal="center" vertical="center" wrapText="1"/>
    </xf>
    <xf numFmtId="2" fontId="11" fillId="0" borderId="31" xfId="3" applyNumberFormat="1" applyFont="1" applyBorder="1" applyAlignment="1">
      <alignment horizontal="center" vertical="center" wrapText="1"/>
    </xf>
    <xf numFmtId="2" fontId="11" fillId="0" borderId="29" xfId="3" applyNumberFormat="1" applyFont="1" applyBorder="1" applyAlignment="1">
      <alignment horizontal="center" vertical="center" wrapText="1"/>
    </xf>
    <xf numFmtId="4" fontId="16" fillId="7" borderId="21" xfId="2" applyNumberFormat="1" applyFont="1" applyFill="1" applyBorder="1" applyAlignment="1">
      <alignment horizontal="left" vertical="center" wrapText="1"/>
    </xf>
    <xf numFmtId="4" fontId="16" fillId="7" borderId="20" xfId="2" applyNumberFormat="1" applyFont="1" applyFill="1" applyBorder="1" applyAlignment="1">
      <alignment horizontal="left" vertical="center" wrapText="1"/>
    </xf>
    <xf numFmtId="4" fontId="16" fillId="7" borderId="19" xfId="2" applyNumberFormat="1" applyFont="1" applyFill="1" applyBorder="1" applyAlignment="1">
      <alignment horizontal="left" vertical="center" wrapText="1"/>
    </xf>
    <xf numFmtId="4" fontId="11" fillId="7" borderId="21" xfId="2" applyNumberFormat="1" applyFont="1" applyFill="1" applyBorder="1" applyAlignment="1">
      <alignment horizontal="center" vertical="center" wrapText="1"/>
    </xf>
    <xf numFmtId="4" fontId="11" fillId="7" borderId="20" xfId="2" applyNumberFormat="1" applyFont="1" applyFill="1" applyBorder="1" applyAlignment="1">
      <alignment horizontal="center" vertical="center" wrapText="1"/>
    </xf>
    <xf numFmtId="4" fontId="11" fillId="7" borderId="19" xfId="2" applyNumberFormat="1" applyFont="1" applyFill="1" applyBorder="1" applyAlignment="1">
      <alignment horizontal="center" vertical="center" wrapText="1"/>
    </xf>
    <xf numFmtId="4" fontId="11" fillId="16" borderId="21" xfId="2" applyNumberFormat="1" applyFont="1" applyFill="1" applyBorder="1" applyAlignment="1">
      <alignment horizontal="right" vertical="center" wrapText="1"/>
    </xf>
    <xf numFmtId="4" fontId="11" fillId="16" borderId="20" xfId="2" applyNumberFormat="1" applyFont="1" applyFill="1" applyBorder="1" applyAlignment="1">
      <alignment horizontal="right" vertical="center" wrapText="1"/>
    </xf>
    <xf numFmtId="4" fontId="11" fillId="16" borderId="19" xfId="2" applyNumberFormat="1" applyFont="1" applyFill="1" applyBorder="1" applyAlignment="1">
      <alignment horizontal="right" vertical="center" wrapText="1"/>
    </xf>
  </cellXfs>
  <cellStyles count="7">
    <cellStyle name="Millares" xfId="1" builtinId="3"/>
    <cellStyle name="Moneda 2" xfId="4" xr:uid="{896176F2-2132-4B07-A5D6-4FCFEE748583}"/>
    <cellStyle name="Normal" xfId="0" builtinId="0"/>
    <cellStyle name="Normal 2 2" xfId="2" xr:uid="{43F15315-E2DD-41BA-86A4-20384E6D9B4F}"/>
    <cellStyle name="Normal 4 2" xfId="6" xr:uid="{6605302A-E411-48F0-96D8-8714058028BA}"/>
    <cellStyle name="Normal 7 2" xfId="3" xr:uid="{E524E376-16EF-4D51-835E-2287D03CC0BE}"/>
    <cellStyle name="Normal_Preliminar 2" xfId="5" xr:uid="{18579B5C-BFCE-4DF8-B210-E9C78CC2A5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6007100</xdr:colOff>
      <xdr:row>1</xdr:row>
      <xdr:rowOff>34755</xdr:rowOff>
    </xdr:from>
    <xdr:to>
      <xdr:col>2</xdr:col>
      <xdr:colOff>1120996</xdr:colOff>
      <xdr:row>4</xdr:row>
      <xdr:rowOff>606</xdr:rowOff>
    </xdr:to>
    <xdr:pic>
      <xdr:nvPicPr>
        <xdr:cNvPr id="2" name="Imagen 1">
          <a:extLst>
            <a:ext uri="{FF2B5EF4-FFF2-40B4-BE49-F238E27FC236}">
              <a16:creationId xmlns:a16="http://schemas.microsoft.com/office/drawing/2014/main" id="{F05ACE90-9189-46E3-BFAA-34AFBE31CD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2920" y="118575"/>
          <a:ext cx="1187036" cy="1322211"/>
        </a:xfrm>
        <a:prstGeom prst="rect">
          <a:avLst/>
        </a:prstGeom>
      </xdr:spPr>
    </xdr:pic>
    <xdr:clientData/>
  </xdr:twoCellAnchor>
  <xdr:twoCellAnchor editAs="oneCell">
    <xdr:from>
      <xdr:col>2</xdr:col>
      <xdr:colOff>1137920</xdr:colOff>
      <xdr:row>2</xdr:row>
      <xdr:rowOff>8384</xdr:rowOff>
    </xdr:from>
    <xdr:to>
      <xdr:col>3</xdr:col>
      <xdr:colOff>152400</xdr:colOff>
      <xdr:row>5</xdr:row>
      <xdr:rowOff>98314</xdr:rowOff>
    </xdr:to>
    <xdr:pic>
      <xdr:nvPicPr>
        <xdr:cNvPr id="3" name="Imagen 2">
          <a:extLst>
            <a:ext uri="{FF2B5EF4-FFF2-40B4-BE49-F238E27FC236}">
              <a16:creationId xmlns:a16="http://schemas.microsoft.com/office/drawing/2014/main" id="{34161ADE-12A9-4942-A2CF-6CB35A1144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56880" y="336044"/>
          <a:ext cx="995680" cy="1377710"/>
        </a:xfrm>
        <a:prstGeom prst="rect">
          <a:avLst/>
        </a:prstGeom>
      </xdr:spPr>
    </xdr:pic>
    <xdr:clientData/>
  </xdr:twoCellAnchor>
  <xdr:twoCellAnchor>
    <xdr:from>
      <xdr:col>0</xdr:col>
      <xdr:colOff>83820</xdr:colOff>
      <xdr:row>2</xdr:row>
      <xdr:rowOff>0</xdr:rowOff>
    </xdr:from>
    <xdr:to>
      <xdr:col>1</xdr:col>
      <xdr:colOff>137160</xdr:colOff>
      <xdr:row>6</xdr:row>
      <xdr:rowOff>38100</xdr:rowOff>
    </xdr:to>
    <xdr:sp macro="" textlink="">
      <xdr:nvSpPr>
        <xdr:cNvPr id="4" name="Rectángulo 3">
          <a:extLst>
            <a:ext uri="{FF2B5EF4-FFF2-40B4-BE49-F238E27FC236}">
              <a16:creationId xmlns:a16="http://schemas.microsoft.com/office/drawing/2014/main" id="{242E8DED-DB53-44A9-8CBF-E80FBEE9508F}"/>
            </a:ext>
          </a:extLst>
        </xdr:cNvPr>
        <xdr:cNvSpPr/>
      </xdr:nvSpPr>
      <xdr:spPr>
        <a:xfrm>
          <a:off x="83820" y="327660"/>
          <a:ext cx="899160" cy="1539240"/>
        </a:xfrm>
        <a:prstGeom prst="rect">
          <a:avLst/>
        </a:prstGeom>
        <a:solidFill>
          <a:schemeClr val="bg1"/>
        </a:solidFill>
        <a:ln w="28575">
          <a:solidFill>
            <a:schemeClr val="tx1"/>
          </a:solidFill>
        </a:ln>
      </xdr:spPr>
      <xdr:style>
        <a:lnRef idx="0">
          <a:schemeClr val="accent1"/>
        </a:lnRef>
        <a:fillRef idx="0">
          <a:schemeClr val="accent1"/>
        </a:fillRef>
        <a:effectRef idx="0">
          <a:schemeClr val="accent1"/>
        </a:effectRef>
        <a:fontRef idx="minor">
          <a:schemeClr val="lt1"/>
        </a:fontRef>
      </xdr:style>
      <xdr:txBody>
        <a:bodyPr rtlCol="0" anchor="ctr">
          <a:prstTxWarp prst="textNoShape">
            <a:avLst/>
          </a:prstTxWarp>
          <a:noAutofit/>
        </a:bodyPr>
        <a:lstStyle/>
        <a:p>
          <a:pPr algn="ctr"/>
          <a:r>
            <a:rPr lang="es-HN" sz="1100">
              <a:solidFill>
                <a:schemeClr val="tx1"/>
              </a:solidFill>
            </a:rPr>
            <a:t>Incluir</a:t>
          </a:r>
          <a:r>
            <a:rPr lang="es-HN" sz="1100" baseline="0">
              <a:solidFill>
                <a:schemeClr val="tx1"/>
              </a:solidFill>
            </a:rPr>
            <a:t> Logo de su empresa en esta área</a:t>
          </a:r>
          <a:endParaRPr lang="es-HN"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72855</xdr:rowOff>
    </xdr:from>
    <xdr:to>
      <xdr:col>5</xdr:col>
      <xdr:colOff>155796</xdr:colOff>
      <xdr:row>2</xdr:row>
      <xdr:rowOff>506066</xdr:rowOff>
    </xdr:to>
    <xdr:pic>
      <xdr:nvPicPr>
        <xdr:cNvPr id="2" name="Imagen 1">
          <a:extLst>
            <a:ext uri="{FF2B5EF4-FFF2-40B4-BE49-F238E27FC236}">
              <a16:creationId xmlns:a16="http://schemas.microsoft.com/office/drawing/2014/main" id="{8516400D-A28B-4AA1-BBB6-A460FB2CE6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8480" y="156675"/>
          <a:ext cx="1184496" cy="677051"/>
        </a:xfrm>
        <a:prstGeom prst="rect">
          <a:avLst/>
        </a:prstGeom>
      </xdr:spPr>
    </xdr:pic>
    <xdr:clientData/>
  </xdr:twoCellAnchor>
  <xdr:twoCellAnchor editAs="oneCell">
    <xdr:from>
      <xdr:col>5</xdr:col>
      <xdr:colOff>198120</xdr:colOff>
      <xdr:row>1</xdr:row>
      <xdr:rowOff>33784</xdr:rowOff>
    </xdr:from>
    <xdr:to>
      <xdr:col>5</xdr:col>
      <xdr:colOff>1021607</xdr:colOff>
      <xdr:row>2</xdr:row>
      <xdr:rowOff>527574</xdr:rowOff>
    </xdr:to>
    <xdr:pic>
      <xdr:nvPicPr>
        <xdr:cNvPr id="3" name="Imagen 2">
          <a:extLst>
            <a:ext uri="{FF2B5EF4-FFF2-40B4-BE49-F238E27FC236}">
              <a16:creationId xmlns:a16="http://schemas.microsoft.com/office/drawing/2014/main" id="{5E110EC5-0416-400A-A32B-843F7781E8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300" y="117604"/>
          <a:ext cx="823487" cy="737630"/>
        </a:xfrm>
        <a:prstGeom prst="rect">
          <a:avLst/>
        </a:prstGeom>
      </xdr:spPr>
    </xdr:pic>
    <xdr:clientData/>
  </xdr:twoCellAnchor>
  <xdr:twoCellAnchor>
    <xdr:from>
      <xdr:col>0</xdr:col>
      <xdr:colOff>83820</xdr:colOff>
      <xdr:row>1</xdr:row>
      <xdr:rowOff>0</xdr:rowOff>
    </xdr:from>
    <xdr:to>
      <xdr:col>1</xdr:col>
      <xdr:colOff>137160</xdr:colOff>
      <xdr:row>5</xdr:row>
      <xdr:rowOff>38100</xdr:rowOff>
    </xdr:to>
    <xdr:sp macro="" textlink="">
      <xdr:nvSpPr>
        <xdr:cNvPr id="4" name="Rectángulo 3">
          <a:extLst>
            <a:ext uri="{FF2B5EF4-FFF2-40B4-BE49-F238E27FC236}">
              <a16:creationId xmlns:a16="http://schemas.microsoft.com/office/drawing/2014/main" id="{4F168962-FBF5-4EAF-A9AE-2BAAD207C7EA}"/>
            </a:ext>
          </a:extLst>
        </xdr:cNvPr>
        <xdr:cNvSpPr/>
      </xdr:nvSpPr>
      <xdr:spPr>
        <a:xfrm>
          <a:off x="83820" y="83820"/>
          <a:ext cx="899160" cy="1539240"/>
        </a:xfrm>
        <a:prstGeom prst="rect">
          <a:avLst/>
        </a:prstGeom>
        <a:solidFill>
          <a:schemeClr val="bg1"/>
        </a:solidFill>
        <a:ln w="28575">
          <a:solidFill>
            <a:schemeClr val="tx1"/>
          </a:solidFill>
        </a:ln>
      </xdr:spPr>
      <xdr:style>
        <a:lnRef idx="0">
          <a:schemeClr val="accent1"/>
        </a:lnRef>
        <a:fillRef idx="0">
          <a:schemeClr val="accent1"/>
        </a:fillRef>
        <a:effectRef idx="0">
          <a:schemeClr val="accent1"/>
        </a:effectRef>
        <a:fontRef idx="minor">
          <a:schemeClr val="lt1"/>
        </a:fontRef>
      </xdr:style>
      <xdr:txBody>
        <a:bodyPr rtlCol="0" anchor="ctr">
          <a:prstTxWarp prst="textNoShape">
            <a:avLst/>
          </a:prstTxWarp>
          <a:noAutofit/>
        </a:bodyPr>
        <a:lstStyle/>
        <a:p>
          <a:pPr algn="ctr"/>
          <a:r>
            <a:rPr lang="es-HN" sz="1100">
              <a:solidFill>
                <a:schemeClr val="tx1"/>
              </a:solidFill>
            </a:rPr>
            <a:t>Incluir</a:t>
          </a:r>
          <a:r>
            <a:rPr lang="es-HN" sz="1100" baseline="0">
              <a:solidFill>
                <a:schemeClr val="tx1"/>
              </a:solidFill>
            </a:rPr>
            <a:t> Logo de su empresa en esta área</a:t>
          </a:r>
          <a:endParaRPr lang="es-HN"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747849</xdr:colOff>
      <xdr:row>1</xdr:row>
      <xdr:rowOff>76199</xdr:rowOff>
    </xdr:from>
    <xdr:to>
      <xdr:col>1</xdr:col>
      <xdr:colOff>801189</xdr:colOff>
      <xdr:row>5</xdr:row>
      <xdr:rowOff>92528</xdr:rowOff>
    </xdr:to>
    <xdr:sp macro="" textlink="">
      <xdr:nvSpPr>
        <xdr:cNvPr id="2" name="Rectángulo 1">
          <a:extLst>
            <a:ext uri="{FF2B5EF4-FFF2-40B4-BE49-F238E27FC236}">
              <a16:creationId xmlns:a16="http://schemas.microsoft.com/office/drawing/2014/main" id="{FF55EBE8-DD0C-4453-BE05-F6F279CA62A0}"/>
            </a:ext>
          </a:extLst>
        </xdr:cNvPr>
        <xdr:cNvSpPr/>
      </xdr:nvSpPr>
      <xdr:spPr>
        <a:xfrm>
          <a:off x="747849" y="259079"/>
          <a:ext cx="822960" cy="747849"/>
        </a:xfrm>
        <a:prstGeom prst="rect">
          <a:avLst/>
        </a:prstGeom>
        <a:solidFill>
          <a:schemeClr val="bg1"/>
        </a:solidFill>
        <a:ln w="28575">
          <a:solidFill>
            <a:schemeClr val="tx1"/>
          </a:solidFill>
        </a:ln>
      </xdr:spPr>
      <xdr:style>
        <a:lnRef idx="0">
          <a:schemeClr val="accent1"/>
        </a:lnRef>
        <a:fillRef idx="0">
          <a:schemeClr val="accent1"/>
        </a:fillRef>
        <a:effectRef idx="0">
          <a:schemeClr val="accent1"/>
        </a:effectRef>
        <a:fontRef idx="minor">
          <a:schemeClr val="lt1"/>
        </a:fontRef>
      </xdr:style>
      <xdr:txBody>
        <a:bodyPr rtlCol="0" anchor="ctr">
          <a:prstTxWarp prst="textNoShape">
            <a:avLst/>
          </a:prstTxWarp>
          <a:noAutofit/>
        </a:bodyPr>
        <a:lstStyle/>
        <a:p>
          <a:pPr algn="ctr"/>
          <a:r>
            <a:rPr lang="es-HN" sz="1100">
              <a:solidFill>
                <a:schemeClr val="tx1"/>
              </a:solidFill>
            </a:rPr>
            <a:t>Incluir</a:t>
          </a:r>
          <a:r>
            <a:rPr lang="es-HN" sz="1100" baseline="0">
              <a:solidFill>
                <a:schemeClr val="tx1"/>
              </a:solidFill>
            </a:rPr>
            <a:t> Logo de su empresa en esta área</a:t>
          </a:r>
          <a:endParaRPr lang="es-HN" sz="1100">
            <a:solidFill>
              <a:schemeClr val="tx1"/>
            </a:solidFill>
          </a:endParaRPr>
        </a:p>
      </xdr:txBody>
    </xdr:sp>
    <xdr:clientData/>
  </xdr:twoCellAnchor>
  <xdr:oneCellAnchor>
    <xdr:from>
      <xdr:col>3</xdr:col>
      <xdr:colOff>718457</xdr:colOff>
      <xdr:row>3</xdr:row>
      <xdr:rowOff>116397</xdr:rowOff>
    </xdr:from>
    <xdr:ext cx="1182682" cy="672697"/>
    <xdr:pic>
      <xdr:nvPicPr>
        <xdr:cNvPr id="3" name="Imagen 2">
          <a:extLst>
            <a:ext uri="{FF2B5EF4-FFF2-40B4-BE49-F238E27FC236}">
              <a16:creationId xmlns:a16="http://schemas.microsoft.com/office/drawing/2014/main" id="{C85CC20B-DAEB-4D76-B1B3-4F28CA53DD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3037" y="665037"/>
          <a:ext cx="1182682" cy="672697"/>
        </a:xfrm>
        <a:prstGeom prst="rect">
          <a:avLst/>
        </a:prstGeom>
      </xdr:spPr>
    </xdr:pic>
    <xdr:clientData/>
  </xdr:oneCellAnchor>
  <xdr:oneCellAnchor>
    <xdr:from>
      <xdr:col>5</xdr:col>
      <xdr:colOff>198120</xdr:colOff>
      <xdr:row>3</xdr:row>
      <xdr:rowOff>1126</xdr:rowOff>
    </xdr:from>
    <xdr:ext cx="823487" cy="733276"/>
    <xdr:pic>
      <xdr:nvPicPr>
        <xdr:cNvPr id="4" name="Imagen 3">
          <a:extLst>
            <a:ext uri="{FF2B5EF4-FFF2-40B4-BE49-F238E27FC236}">
              <a16:creationId xmlns:a16="http://schemas.microsoft.com/office/drawing/2014/main" id="{0459B1D3-5205-4CFC-93B7-2A4A406ECE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2420" y="549766"/>
          <a:ext cx="823487" cy="73327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2</xdr:row>
      <xdr:rowOff>72855</xdr:rowOff>
    </xdr:from>
    <xdr:ext cx="1188729" cy="1324751"/>
    <xdr:pic>
      <xdr:nvPicPr>
        <xdr:cNvPr id="2" name="Imagen 1">
          <a:extLst>
            <a:ext uri="{FF2B5EF4-FFF2-40B4-BE49-F238E27FC236}">
              <a16:creationId xmlns:a16="http://schemas.microsoft.com/office/drawing/2014/main" id="{C80AF4F1-5D01-419A-9B01-033EBBCBAB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9440" y="438615"/>
          <a:ext cx="1188729" cy="1324751"/>
        </a:xfrm>
        <a:prstGeom prst="rect">
          <a:avLst/>
        </a:prstGeom>
      </xdr:spPr>
    </xdr:pic>
    <xdr:clientData/>
  </xdr:oneCellAnchor>
  <xdr:oneCellAnchor>
    <xdr:from>
      <xdr:col>5</xdr:col>
      <xdr:colOff>198120</xdr:colOff>
      <xdr:row>2</xdr:row>
      <xdr:rowOff>33784</xdr:rowOff>
    </xdr:from>
    <xdr:ext cx="823487" cy="1385330"/>
    <xdr:pic>
      <xdr:nvPicPr>
        <xdr:cNvPr id="3" name="Imagen 2">
          <a:extLst>
            <a:ext uri="{FF2B5EF4-FFF2-40B4-BE49-F238E27FC236}">
              <a16:creationId xmlns:a16="http://schemas.microsoft.com/office/drawing/2014/main" id="{AD008BE6-9C42-4FD1-B1FE-14C684E2C1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2420" y="399544"/>
          <a:ext cx="823487" cy="1385330"/>
        </a:xfrm>
        <a:prstGeom prst="rect">
          <a:avLst/>
        </a:prstGeom>
      </xdr:spPr>
    </xdr:pic>
    <xdr:clientData/>
  </xdr:oneCellAnchor>
  <xdr:twoCellAnchor>
    <xdr:from>
      <xdr:col>0</xdr:col>
      <xdr:colOff>83820</xdr:colOff>
      <xdr:row>2</xdr:row>
      <xdr:rowOff>0</xdr:rowOff>
    </xdr:from>
    <xdr:to>
      <xdr:col>1</xdr:col>
      <xdr:colOff>137160</xdr:colOff>
      <xdr:row>6</xdr:row>
      <xdr:rowOff>38100</xdr:rowOff>
    </xdr:to>
    <xdr:sp macro="" textlink="">
      <xdr:nvSpPr>
        <xdr:cNvPr id="4" name="Rectángulo 3">
          <a:extLst>
            <a:ext uri="{FF2B5EF4-FFF2-40B4-BE49-F238E27FC236}">
              <a16:creationId xmlns:a16="http://schemas.microsoft.com/office/drawing/2014/main" id="{A13ACFA3-0300-4CB1-B333-E7B7CEF53658}"/>
            </a:ext>
          </a:extLst>
        </xdr:cNvPr>
        <xdr:cNvSpPr/>
      </xdr:nvSpPr>
      <xdr:spPr>
        <a:xfrm>
          <a:off x="83820" y="365760"/>
          <a:ext cx="838200" cy="769620"/>
        </a:xfrm>
        <a:prstGeom prst="rect">
          <a:avLst/>
        </a:prstGeom>
        <a:solidFill>
          <a:schemeClr val="bg1"/>
        </a:solidFill>
        <a:ln w="28575">
          <a:solidFill>
            <a:schemeClr val="tx1"/>
          </a:solidFill>
        </a:ln>
      </xdr:spPr>
      <xdr:style>
        <a:lnRef idx="0">
          <a:schemeClr val="accent1"/>
        </a:lnRef>
        <a:fillRef idx="0">
          <a:schemeClr val="accent1"/>
        </a:fillRef>
        <a:effectRef idx="0">
          <a:schemeClr val="accent1"/>
        </a:effectRef>
        <a:fontRef idx="minor">
          <a:schemeClr val="lt1"/>
        </a:fontRef>
      </xdr:style>
      <xdr:txBody>
        <a:bodyPr rtlCol="0" anchor="ctr">
          <a:prstTxWarp prst="textNoShape">
            <a:avLst/>
          </a:prstTxWarp>
          <a:noAutofit/>
        </a:bodyPr>
        <a:lstStyle/>
        <a:p>
          <a:pPr algn="ctr"/>
          <a:r>
            <a:rPr lang="es-HN" sz="1100">
              <a:solidFill>
                <a:schemeClr val="tx1"/>
              </a:solidFill>
            </a:rPr>
            <a:t>Incluir</a:t>
          </a:r>
          <a:r>
            <a:rPr lang="es-HN" sz="1100" baseline="0">
              <a:solidFill>
                <a:schemeClr val="tx1"/>
              </a:solidFill>
            </a:rPr>
            <a:t> Logo de su empresa en esta área</a:t>
          </a:r>
          <a:endParaRPr lang="es-HN"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2</xdr:row>
      <xdr:rowOff>72855</xdr:rowOff>
    </xdr:from>
    <xdr:to>
      <xdr:col>5</xdr:col>
      <xdr:colOff>155796</xdr:colOff>
      <xdr:row>5</xdr:row>
      <xdr:rowOff>102206</xdr:rowOff>
    </xdr:to>
    <xdr:pic>
      <xdr:nvPicPr>
        <xdr:cNvPr id="2" name="Imagen 1">
          <a:extLst>
            <a:ext uri="{FF2B5EF4-FFF2-40B4-BE49-F238E27FC236}">
              <a16:creationId xmlns:a16="http://schemas.microsoft.com/office/drawing/2014/main" id="{FE62C383-A909-483F-8614-767C32D72A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8480" y="400515"/>
          <a:ext cx="1184496" cy="1317131"/>
        </a:xfrm>
        <a:prstGeom prst="rect">
          <a:avLst/>
        </a:prstGeom>
      </xdr:spPr>
    </xdr:pic>
    <xdr:clientData/>
  </xdr:twoCellAnchor>
  <xdr:twoCellAnchor editAs="oneCell">
    <xdr:from>
      <xdr:col>5</xdr:col>
      <xdr:colOff>198120</xdr:colOff>
      <xdr:row>2</xdr:row>
      <xdr:rowOff>33784</xdr:rowOff>
    </xdr:from>
    <xdr:to>
      <xdr:col>5</xdr:col>
      <xdr:colOff>1021607</xdr:colOff>
      <xdr:row>5</xdr:row>
      <xdr:rowOff>123714</xdr:rowOff>
    </xdr:to>
    <xdr:pic>
      <xdr:nvPicPr>
        <xdr:cNvPr id="3" name="Imagen 2">
          <a:extLst>
            <a:ext uri="{FF2B5EF4-FFF2-40B4-BE49-F238E27FC236}">
              <a16:creationId xmlns:a16="http://schemas.microsoft.com/office/drawing/2014/main" id="{AE37AA7F-BB89-463C-8EF3-14BE610C91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300" y="361444"/>
          <a:ext cx="823487" cy="1377710"/>
        </a:xfrm>
        <a:prstGeom prst="rect">
          <a:avLst/>
        </a:prstGeom>
      </xdr:spPr>
    </xdr:pic>
    <xdr:clientData/>
  </xdr:twoCellAnchor>
  <xdr:twoCellAnchor>
    <xdr:from>
      <xdr:col>0</xdr:col>
      <xdr:colOff>83820</xdr:colOff>
      <xdr:row>2</xdr:row>
      <xdr:rowOff>0</xdr:rowOff>
    </xdr:from>
    <xdr:to>
      <xdr:col>1</xdr:col>
      <xdr:colOff>137160</xdr:colOff>
      <xdr:row>6</xdr:row>
      <xdr:rowOff>38100</xdr:rowOff>
    </xdr:to>
    <xdr:sp macro="" textlink="">
      <xdr:nvSpPr>
        <xdr:cNvPr id="4" name="Rectángulo 3">
          <a:extLst>
            <a:ext uri="{FF2B5EF4-FFF2-40B4-BE49-F238E27FC236}">
              <a16:creationId xmlns:a16="http://schemas.microsoft.com/office/drawing/2014/main" id="{8431CD3C-31B5-4B4B-BEEB-7005BBD05E05}"/>
            </a:ext>
          </a:extLst>
        </xdr:cNvPr>
        <xdr:cNvSpPr/>
      </xdr:nvSpPr>
      <xdr:spPr>
        <a:xfrm>
          <a:off x="83820" y="327660"/>
          <a:ext cx="899160" cy="1539240"/>
        </a:xfrm>
        <a:prstGeom prst="rect">
          <a:avLst/>
        </a:prstGeom>
        <a:solidFill>
          <a:schemeClr val="bg1"/>
        </a:solidFill>
        <a:ln w="28575">
          <a:solidFill>
            <a:schemeClr val="tx1"/>
          </a:solidFill>
        </a:ln>
      </xdr:spPr>
      <xdr:style>
        <a:lnRef idx="0">
          <a:schemeClr val="accent1"/>
        </a:lnRef>
        <a:fillRef idx="0">
          <a:schemeClr val="accent1"/>
        </a:fillRef>
        <a:effectRef idx="0">
          <a:schemeClr val="accent1"/>
        </a:effectRef>
        <a:fontRef idx="minor">
          <a:schemeClr val="lt1"/>
        </a:fontRef>
      </xdr:style>
      <xdr:txBody>
        <a:bodyPr rtlCol="0" anchor="ctr">
          <a:prstTxWarp prst="textNoShape">
            <a:avLst/>
          </a:prstTxWarp>
          <a:noAutofit/>
        </a:bodyPr>
        <a:lstStyle/>
        <a:p>
          <a:pPr algn="ctr"/>
          <a:r>
            <a:rPr lang="es-HN" sz="1100">
              <a:solidFill>
                <a:schemeClr val="tx1"/>
              </a:solidFill>
            </a:rPr>
            <a:t>Incluir</a:t>
          </a:r>
          <a:r>
            <a:rPr lang="es-HN" sz="1100" baseline="0">
              <a:solidFill>
                <a:schemeClr val="tx1"/>
              </a:solidFill>
            </a:rPr>
            <a:t> Logo de su empresa en esta área</a:t>
          </a:r>
          <a:endParaRPr lang="es-HN" sz="11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57E5A-9A3A-455F-A6A9-F9DA111D0CFB}">
  <sheetPr>
    <pageSetUpPr fitToPage="1"/>
  </sheetPr>
  <dimension ref="A1:ALY21"/>
  <sheetViews>
    <sheetView tabSelected="1" view="pageBreakPreview" zoomScale="90" zoomScaleNormal="70" zoomScaleSheetLayoutView="90" workbookViewId="0">
      <selection activeCell="B4" sqref="B4"/>
    </sheetView>
  </sheetViews>
  <sheetFormatPr baseColWidth="10" defaultColWidth="11.44140625" defaultRowHeight="13.8" x14ac:dyDescent="0.25"/>
  <cols>
    <col min="1" max="1" width="12.33203125" style="14" customWidth="1"/>
    <col min="2" max="2" width="88.5546875" style="19" customWidth="1"/>
    <col min="3" max="3" width="28.88671875" style="14" customWidth="1"/>
    <col min="4" max="4" width="28.33203125" style="14" customWidth="1"/>
    <col min="5" max="7" width="25.6640625" style="14" customWidth="1"/>
    <col min="8" max="1003" width="11.44140625" style="14"/>
    <col min="1004" max="16384" width="11.44140625" style="20"/>
  </cols>
  <sheetData>
    <row r="1" spans="1:3" customFormat="1" ht="6.75" customHeight="1" x14ac:dyDescent="0.3">
      <c r="A1" s="1"/>
      <c r="B1" s="1"/>
      <c r="C1" s="1"/>
    </row>
    <row r="2" spans="1:3" customFormat="1" ht="19.5" customHeight="1" x14ac:dyDescent="0.3">
      <c r="A2" s="2"/>
      <c r="B2" s="2"/>
      <c r="C2" s="3"/>
    </row>
    <row r="3" spans="1:3" customFormat="1" ht="19.5" customHeight="1" x14ac:dyDescent="0.3">
      <c r="A3" s="4"/>
      <c r="B3" s="5" t="s">
        <v>0</v>
      </c>
      <c r="C3" s="6"/>
    </row>
    <row r="4" spans="1:3" customFormat="1" ht="68.400000000000006" customHeight="1" x14ac:dyDescent="0.3">
      <c r="B4" s="7" t="s">
        <v>1</v>
      </c>
      <c r="C4" s="8"/>
    </row>
    <row r="5" spans="1:3" customFormat="1" ht="14.25" customHeight="1" x14ac:dyDescent="0.3">
      <c r="A5" s="9"/>
      <c r="B5" s="10"/>
      <c r="C5" s="8"/>
    </row>
    <row r="6" spans="1:3" customFormat="1" ht="16.95" customHeight="1" x14ac:dyDescent="0.3">
      <c r="A6" s="11"/>
      <c r="B6" s="12" t="s">
        <v>2</v>
      </c>
      <c r="C6" s="9"/>
    </row>
    <row r="7" spans="1:3" customFormat="1" ht="16.95" customHeight="1" thickBot="1" x14ac:dyDescent="0.35">
      <c r="A7" s="11"/>
      <c r="B7" s="13"/>
      <c r="C7" s="9"/>
    </row>
    <row r="8" spans="1:3" s="14" customFormat="1" ht="13.95" customHeight="1" thickTop="1" thickBot="1" x14ac:dyDescent="0.35">
      <c r="A8" s="115" t="s">
        <v>3</v>
      </c>
      <c r="B8" s="116" t="s">
        <v>4</v>
      </c>
      <c r="C8" s="117" t="s">
        <v>5</v>
      </c>
    </row>
    <row r="9" spans="1:3" s="14" customFormat="1" ht="15" thickTop="1" thickBot="1" x14ac:dyDescent="0.35">
      <c r="A9" s="115"/>
      <c r="B9" s="116"/>
      <c r="C9" s="117"/>
    </row>
    <row r="10" spans="1:3" s="14" customFormat="1" ht="54" customHeight="1" thickTop="1" x14ac:dyDescent="0.3">
      <c r="A10" s="15" t="s">
        <v>6</v>
      </c>
      <c r="B10" s="16" t="s">
        <v>60</v>
      </c>
      <c r="C10" s="17">
        <v>0</v>
      </c>
    </row>
    <row r="11" spans="1:3" s="14" customFormat="1" ht="52.95" customHeight="1" x14ac:dyDescent="0.3">
      <c r="A11" s="15" t="s">
        <v>8</v>
      </c>
      <c r="B11" s="16" t="s">
        <v>9</v>
      </c>
      <c r="C11" s="17">
        <f>+'Lote 2'!F100</f>
        <v>0</v>
      </c>
    </row>
    <row r="12" spans="1:3" s="14" customFormat="1" ht="43.95" customHeight="1" x14ac:dyDescent="0.3">
      <c r="A12" s="15" t="s">
        <v>10</v>
      </c>
      <c r="B12" s="16" t="s">
        <v>11</v>
      </c>
      <c r="C12" s="17">
        <f>+'Lote 3'!F49</f>
        <v>0</v>
      </c>
    </row>
    <row r="13" spans="1:3" s="14" customFormat="1" ht="36" customHeight="1" x14ac:dyDescent="0.3">
      <c r="A13" s="15" t="s">
        <v>12</v>
      </c>
      <c r="B13" s="16" t="s">
        <v>7</v>
      </c>
      <c r="C13" s="17">
        <v>0</v>
      </c>
    </row>
    <row r="15" spans="1:3" s="14" customFormat="1" ht="24" customHeight="1" x14ac:dyDescent="0.3">
      <c r="A15" s="118" t="s">
        <v>13</v>
      </c>
      <c r="B15" s="119"/>
      <c r="C15" s="18">
        <f>SUM(C10:C14)</f>
        <v>0</v>
      </c>
    </row>
    <row r="17" spans="1:1013" s="50" customFormat="1" x14ac:dyDescent="0.25">
      <c r="A17" s="120" t="s">
        <v>305</v>
      </c>
      <c r="B17" s="121"/>
      <c r="C17" s="12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c r="IR17" s="51"/>
      <c r="IS17" s="51"/>
      <c r="IT17" s="51"/>
      <c r="IU17" s="51"/>
      <c r="IV17" s="51"/>
      <c r="IW17" s="51"/>
      <c r="IX17" s="51"/>
      <c r="IY17" s="51"/>
      <c r="IZ17" s="51"/>
      <c r="JA17" s="51"/>
      <c r="JB17" s="51"/>
      <c r="JC17" s="51"/>
      <c r="JD17" s="51"/>
      <c r="JE17" s="51"/>
      <c r="JF17" s="51"/>
      <c r="JG17" s="51"/>
      <c r="JH17" s="51"/>
      <c r="JI17" s="51"/>
      <c r="JJ17" s="51"/>
      <c r="JK17" s="51"/>
      <c r="JL17" s="51"/>
      <c r="JM17" s="51"/>
      <c r="JN17" s="51"/>
      <c r="JO17" s="51"/>
      <c r="JP17" s="51"/>
      <c r="JQ17" s="51"/>
      <c r="JR17" s="51"/>
      <c r="JS17" s="51"/>
      <c r="JT17" s="51"/>
      <c r="JU17" s="51"/>
      <c r="JV17" s="51"/>
      <c r="JW17" s="51"/>
      <c r="JX17" s="51"/>
      <c r="JY17" s="51"/>
      <c r="JZ17" s="51"/>
      <c r="KA17" s="51"/>
      <c r="KB17" s="51"/>
      <c r="KC17" s="51"/>
      <c r="KD17" s="51"/>
      <c r="KE17" s="51"/>
      <c r="KF17" s="51"/>
      <c r="KG17" s="51"/>
      <c r="KH17" s="51"/>
      <c r="KI17" s="51"/>
      <c r="KJ17" s="51"/>
      <c r="KK17" s="51"/>
      <c r="KL17" s="51"/>
      <c r="KM17" s="51"/>
      <c r="KN17" s="51"/>
      <c r="KO17" s="51"/>
      <c r="KP17" s="51"/>
      <c r="KQ17" s="51"/>
      <c r="KR17" s="51"/>
      <c r="KS17" s="51"/>
      <c r="KT17" s="51"/>
      <c r="KU17" s="51"/>
      <c r="KV17" s="51"/>
      <c r="KW17" s="51"/>
      <c r="KX17" s="51"/>
      <c r="KY17" s="51"/>
      <c r="KZ17" s="51"/>
      <c r="LA17" s="51"/>
      <c r="LB17" s="51"/>
      <c r="LC17" s="51"/>
      <c r="LD17" s="51"/>
      <c r="LE17" s="51"/>
      <c r="LF17" s="51"/>
      <c r="LG17" s="51"/>
      <c r="LH17" s="51"/>
      <c r="LI17" s="51"/>
      <c r="LJ17" s="51"/>
      <c r="LK17" s="51"/>
      <c r="LL17" s="51"/>
      <c r="LM17" s="51"/>
      <c r="LN17" s="51"/>
      <c r="LO17" s="51"/>
      <c r="LP17" s="51"/>
      <c r="LQ17" s="51"/>
      <c r="LR17" s="51"/>
      <c r="LS17" s="51"/>
      <c r="LT17" s="51"/>
      <c r="LU17" s="51"/>
      <c r="LV17" s="51"/>
      <c r="LW17" s="51"/>
      <c r="LX17" s="51"/>
      <c r="LY17" s="51"/>
      <c r="LZ17" s="51"/>
      <c r="MA17" s="51"/>
      <c r="MB17" s="51"/>
      <c r="MC17" s="51"/>
      <c r="MD17" s="51"/>
      <c r="ME17" s="51"/>
      <c r="MF17" s="51"/>
      <c r="MG17" s="51"/>
      <c r="MH17" s="51"/>
      <c r="MI17" s="51"/>
      <c r="MJ17" s="51"/>
      <c r="MK17" s="51"/>
      <c r="ML17" s="51"/>
      <c r="MM17" s="51"/>
      <c r="MN17" s="51"/>
      <c r="MO17" s="51"/>
      <c r="MP17" s="51"/>
      <c r="MQ17" s="51"/>
      <c r="MR17" s="51"/>
      <c r="MS17" s="51"/>
      <c r="MT17" s="51"/>
      <c r="MU17" s="51"/>
      <c r="MV17" s="51"/>
      <c r="MW17" s="51"/>
      <c r="MX17" s="51"/>
      <c r="MY17" s="51"/>
      <c r="MZ17" s="51"/>
      <c r="NA17" s="51"/>
      <c r="NB17" s="51"/>
      <c r="NC17" s="51"/>
      <c r="ND17" s="51"/>
      <c r="NE17" s="51"/>
      <c r="NF17" s="51"/>
      <c r="NG17" s="51"/>
      <c r="NH17" s="51"/>
      <c r="NI17" s="51"/>
      <c r="NJ17" s="51"/>
      <c r="NK17" s="51"/>
      <c r="NL17" s="51"/>
      <c r="NM17" s="51"/>
      <c r="NN17" s="51"/>
      <c r="NO17" s="51"/>
      <c r="NP17" s="51"/>
      <c r="NQ17" s="51"/>
      <c r="NR17" s="51"/>
      <c r="NS17" s="51"/>
      <c r="NT17" s="51"/>
      <c r="NU17" s="51"/>
      <c r="NV17" s="51"/>
      <c r="NW17" s="51"/>
      <c r="NX17" s="51"/>
      <c r="NY17" s="51"/>
      <c r="NZ17" s="51"/>
      <c r="OA17" s="51"/>
      <c r="OB17" s="51"/>
      <c r="OC17" s="51"/>
      <c r="OD17" s="51"/>
      <c r="OE17" s="51"/>
      <c r="OF17" s="51"/>
      <c r="OG17" s="51"/>
      <c r="OH17" s="51"/>
      <c r="OI17" s="51"/>
      <c r="OJ17" s="51"/>
      <c r="OK17" s="51"/>
      <c r="OL17" s="51"/>
      <c r="OM17" s="51"/>
      <c r="ON17" s="51"/>
      <c r="OO17" s="51"/>
      <c r="OP17" s="51"/>
      <c r="OQ17" s="51"/>
      <c r="OR17" s="51"/>
      <c r="OS17" s="51"/>
      <c r="OT17" s="51"/>
      <c r="OU17" s="51"/>
      <c r="OV17" s="51"/>
      <c r="OW17" s="51"/>
      <c r="OX17" s="51"/>
      <c r="OY17" s="51"/>
      <c r="OZ17" s="51"/>
      <c r="PA17" s="51"/>
      <c r="PB17" s="51"/>
      <c r="PC17" s="51"/>
      <c r="PD17" s="51"/>
      <c r="PE17" s="51"/>
      <c r="PF17" s="51"/>
      <c r="PG17" s="51"/>
      <c r="PH17" s="51"/>
      <c r="PI17" s="51"/>
      <c r="PJ17" s="51"/>
      <c r="PK17" s="51"/>
      <c r="PL17" s="51"/>
      <c r="PM17" s="51"/>
      <c r="PN17" s="51"/>
      <c r="PO17" s="51"/>
      <c r="PP17" s="51"/>
      <c r="PQ17" s="51"/>
      <c r="PR17" s="51"/>
      <c r="PS17" s="51"/>
      <c r="PT17" s="51"/>
      <c r="PU17" s="51"/>
      <c r="PV17" s="51"/>
      <c r="PW17" s="51"/>
      <c r="PX17" s="51"/>
      <c r="PY17" s="51"/>
      <c r="PZ17" s="51"/>
      <c r="QA17" s="51"/>
      <c r="QB17" s="51"/>
      <c r="QC17" s="51"/>
      <c r="QD17" s="51"/>
      <c r="QE17" s="51"/>
      <c r="QF17" s="51"/>
      <c r="QG17" s="51"/>
      <c r="QH17" s="51"/>
      <c r="QI17" s="51"/>
      <c r="QJ17" s="51"/>
      <c r="QK17" s="51"/>
      <c r="QL17" s="51"/>
      <c r="QM17" s="51"/>
      <c r="QN17" s="51"/>
      <c r="QO17" s="51"/>
      <c r="QP17" s="51"/>
      <c r="QQ17" s="51"/>
      <c r="QR17" s="51"/>
      <c r="QS17" s="51"/>
      <c r="QT17" s="51"/>
      <c r="QU17" s="51"/>
      <c r="QV17" s="51"/>
      <c r="QW17" s="51"/>
      <c r="QX17" s="51"/>
      <c r="QY17" s="51"/>
      <c r="QZ17" s="51"/>
      <c r="RA17" s="51"/>
      <c r="RB17" s="51"/>
      <c r="RC17" s="51"/>
      <c r="RD17" s="51"/>
      <c r="RE17" s="51"/>
      <c r="RF17" s="51"/>
      <c r="RG17" s="51"/>
      <c r="RH17" s="51"/>
      <c r="RI17" s="51"/>
      <c r="RJ17" s="51"/>
      <c r="RK17" s="51"/>
      <c r="RL17" s="51"/>
      <c r="RM17" s="51"/>
      <c r="RN17" s="51"/>
      <c r="RO17" s="51"/>
      <c r="RP17" s="51"/>
      <c r="RQ17" s="51"/>
      <c r="RR17" s="51"/>
      <c r="RS17" s="51"/>
      <c r="RT17" s="51"/>
      <c r="RU17" s="51"/>
      <c r="RV17" s="51"/>
      <c r="RW17" s="51"/>
      <c r="RX17" s="51"/>
      <c r="RY17" s="51"/>
      <c r="RZ17" s="51"/>
      <c r="SA17" s="51"/>
      <c r="SB17" s="51"/>
      <c r="SC17" s="51"/>
      <c r="SD17" s="51"/>
      <c r="SE17" s="51"/>
      <c r="SF17" s="51"/>
      <c r="SG17" s="51"/>
      <c r="SH17" s="51"/>
      <c r="SI17" s="51"/>
      <c r="SJ17" s="51"/>
      <c r="SK17" s="51"/>
      <c r="SL17" s="51"/>
      <c r="SM17" s="51"/>
      <c r="SN17" s="51"/>
      <c r="SO17" s="51"/>
      <c r="SP17" s="51"/>
      <c r="SQ17" s="51"/>
      <c r="SR17" s="51"/>
      <c r="SS17" s="51"/>
      <c r="ST17" s="51"/>
      <c r="SU17" s="51"/>
      <c r="SV17" s="51"/>
      <c r="SW17" s="51"/>
      <c r="SX17" s="51"/>
      <c r="SY17" s="51"/>
      <c r="SZ17" s="51"/>
      <c r="TA17" s="51"/>
      <c r="TB17" s="51"/>
      <c r="TC17" s="51"/>
      <c r="TD17" s="51"/>
      <c r="TE17" s="51"/>
      <c r="TF17" s="51"/>
      <c r="TG17" s="51"/>
      <c r="TH17" s="51"/>
      <c r="TI17" s="51"/>
      <c r="TJ17" s="51"/>
      <c r="TK17" s="51"/>
      <c r="TL17" s="51"/>
      <c r="TM17" s="51"/>
      <c r="TN17" s="51"/>
      <c r="TO17" s="51"/>
      <c r="TP17" s="51"/>
      <c r="TQ17" s="51"/>
      <c r="TR17" s="51"/>
      <c r="TS17" s="51"/>
      <c r="TT17" s="51"/>
      <c r="TU17" s="51"/>
      <c r="TV17" s="51"/>
      <c r="TW17" s="51"/>
      <c r="TX17" s="51"/>
      <c r="TY17" s="51"/>
      <c r="TZ17" s="51"/>
      <c r="UA17" s="51"/>
      <c r="UB17" s="51"/>
      <c r="UC17" s="51"/>
      <c r="UD17" s="51"/>
      <c r="UE17" s="51"/>
      <c r="UF17" s="51"/>
      <c r="UG17" s="51"/>
      <c r="UH17" s="51"/>
      <c r="UI17" s="51"/>
      <c r="UJ17" s="51"/>
      <c r="UK17" s="51"/>
      <c r="UL17" s="51"/>
      <c r="UM17" s="51"/>
      <c r="UN17" s="51"/>
      <c r="UO17" s="51"/>
      <c r="UP17" s="51"/>
      <c r="UQ17" s="51"/>
      <c r="UR17" s="51"/>
      <c r="US17" s="51"/>
      <c r="UT17" s="51"/>
      <c r="UU17" s="51"/>
      <c r="UV17" s="51"/>
      <c r="UW17" s="51"/>
      <c r="UX17" s="51"/>
      <c r="UY17" s="51"/>
      <c r="UZ17" s="51"/>
      <c r="VA17" s="51"/>
      <c r="VB17" s="51"/>
      <c r="VC17" s="51"/>
      <c r="VD17" s="51"/>
      <c r="VE17" s="51"/>
      <c r="VF17" s="51"/>
      <c r="VG17" s="51"/>
      <c r="VH17" s="51"/>
      <c r="VI17" s="51"/>
      <c r="VJ17" s="51"/>
      <c r="VK17" s="51"/>
      <c r="VL17" s="51"/>
      <c r="VM17" s="51"/>
      <c r="VN17" s="51"/>
      <c r="VO17" s="51"/>
      <c r="VP17" s="51"/>
      <c r="VQ17" s="51"/>
      <c r="VR17" s="51"/>
      <c r="VS17" s="51"/>
      <c r="VT17" s="51"/>
      <c r="VU17" s="51"/>
      <c r="VV17" s="51"/>
      <c r="VW17" s="51"/>
      <c r="VX17" s="51"/>
      <c r="VY17" s="51"/>
      <c r="VZ17" s="51"/>
      <c r="WA17" s="51"/>
      <c r="WB17" s="51"/>
      <c r="WC17" s="51"/>
      <c r="WD17" s="51"/>
      <c r="WE17" s="51"/>
      <c r="WF17" s="51"/>
      <c r="WG17" s="51"/>
      <c r="WH17" s="51"/>
      <c r="WI17" s="51"/>
      <c r="WJ17" s="51"/>
      <c r="WK17" s="51"/>
      <c r="WL17" s="51"/>
      <c r="WM17" s="51"/>
      <c r="WN17" s="51"/>
      <c r="WO17" s="51"/>
      <c r="WP17" s="51"/>
      <c r="WQ17" s="51"/>
      <c r="WR17" s="51"/>
      <c r="WS17" s="51"/>
      <c r="WT17" s="51"/>
      <c r="WU17" s="51"/>
      <c r="WV17" s="51"/>
      <c r="WW17" s="51"/>
      <c r="WX17" s="51"/>
      <c r="WY17" s="51"/>
      <c r="WZ17" s="51"/>
      <c r="XA17" s="51"/>
      <c r="XB17" s="51"/>
      <c r="XC17" s="51"/>
      <c r="XD17" s="51"/>
      <c r="XE17" s="51"/>
      <c r="XF17" s="51"/>
      <c r="XG17" s="51"/>
      <c r="XH17" s="51"/>
      <c r="XI17" s="51"/>
      <c r="XJ17" s="51"/>
      <c r="XK17" s="51"/>
      <c r="XL17" s="51"/>
      <c r="XM17" s="51"/>
      <c r="XN17" s="51"/>
      <c r="XO17" s="51"/>
      <c r="XP17" s="51"/>
      <c r="XQ17" s="51"/>
      <c r="XR17" s="51"/>
      <c r="XS17" s="51"/>
      <c r="XT17" s="51"/>
      <c r="XU17" s="51"/>
      <c r="XV17" s="51"/>
      <c r="XW17" s="51"/>
      <c r="XX17" s="51"/>
      <c r="XY17" s="51"/>
      <c r="XZ17" s="51"/>
      <c r="YA17" s="51"/>
      <c r="YB17" s="51"/>
      <c r="YC17" s="51"/>
      <c r="YD17" s="51"/>
      <c r="YE17" s="51"/>
      <c r="YF17" s="51"/>
      <c r="YG17" s="51"/>
      <c r="YH17" s="51"/>
      <c r="YI17" s="51"/>
      <c r="YJ17" s="51"/>
      <c r="YK17" s="51"/>
      <c r="YL17" s="51"/>
      <c r="YM17" s="51"/>
      <c r="YN17" s="51"/>
      <c r="YO17" s="51"/>
      <c r="YP17" s="51"/>
      <c r="YQ17" s="51"/>
      <c r="YR17" s="51"/>
      <c r="YS17" s="51"/>
      <c r="YT17" s="51"/>
      <c r="YU17" s="51"/>
      <c r="YV17" s="51"/>
      <c r="YW17" s="51"/>
      <c r="YX17" s="51"/>
      <c r="YY17" s="51"/>
      <c r="YZ17" s="51"/>
      <c r="ZA17" s="51"/>
      <c r="ZB17" s="51"/>
      <c r="ZC17" s="51"/>
      <c r="ZD17" s="51"/>
      <c r="ZE17" s="51"/>
      <c r="ZF17" s="51"/>
      <c r="ZG17" s="51"/>
      <c r="ZH17" s="51"/>
      <c r="ZI17" s="51"/>
      <c r="ZJ17" s="51"/>
      <c r="ZK17" s="51"/>
      <c r="ZL17" s="51"/>
      <c r="ZM17" s="51"/>
      <c r="ZN17" s="51"/>
      <c r="ZO17" s="51"/>
      <c r="ZP17" s="51"/>
      <c r="ZQ17" s="51"/>
      <c r="ZR17" s="51"/>
      <c r="ZS17" s="51"/>
      <c r="ZT17" s="51"/>
      <c r="ZU17" s="51"/>
      <c r="ZV17" s="51"/>
      <c r="ZW17" s="51"/>
      <c r="ZX17" s="51"/>
      <c r="ZY17" s="51"/>
      <c r="ZZ17" s="51"/>
      <c r="AAA17" s="51"/>
      <c r="AAB17" s="51"/>
      <c r="AAC17" s="51"/>
      <c r="AAD17" s="51"/>
      <c r="AAE17" s="51"/>
      <c r="AAF17" s="51"/>
      <c r="AAG17" s="51"/>
      <c r="AAH17" s="51"/>
      <c r="AAI17" s="51"/>
      <c r="AAJ17" s="51"/>
      <c r="AAK17" s="51"/>
      <c r="AAL17" s="51"/>
      <c r="AAM17" s="51"/>
      <c r="AAN17" s="51"/>
      <c r="AAO17" s="51"/>
      <c r="AAP17" s="51"/>
      <c r="AAQ17" s="51"/>
      <c r="AAR17" s="51"/>
      <c r="AAS17" s="51"/>
      <c r="AAT17" s="51"/>
      <c r="AAU17" s="51"/>
      <c r="AAV17" s="51"/>
      <c r="AAW17" s="51"/>
      <c r="AAX17" s="51"/>
      <c r="AAY17" s="51"/>
      <c r="AAZ17" s="51"/>
      <c r="ABA17" s="51"/>
      <c r="ABB17" s="51"/>
      <c r="ABC17" s="51"/>
      <c r="ABD17" s="51"/>
      <c r="ABE17" s="51"/>
      <c r="ABF17" s="51"/>
      <c r="ABG17" s="51"/>
      <c r="ABH17" s="51"/>
      <c r="ABI17" s="51"/>
      <c r="ABJ17" s="51"/>
      <c r="ABK17" s="51"/>
      <c r="ABL17" s="51"/>
      <c r="ABM17" s="51"/>
      <c r="ABN17" s="51"/>
      <c r="ABO17" s="51"/>
      <c r="ABP17" s="51"/>
      <c r="ABQ17" s="51"/>
      <c r="ABR17" s="51"/>
      <c r="ABS17" s="51"/>
      <c r="ABT17" s="51"/>
      <c r="ABU17" s="51"/>
      <c r="ABV17" s="51"/>
      <c r="ABW17" s="51"/>
      <c r="ABX17" s="51"/>
      <c r="ABY17" s="51"/>
      <c r="ABZ17" s="51"/>
      <c r="ACA17" s="51"/>
      <c r="ACB17" s="51"/>
      <c r="ACC17" s="51"/>
      <c r="ACD17" s="51"/>
      <c r="ACE17" s="51"/>
      <c r="ACF17" s="51"/>
      <c r="ACG17" s="51"/>
      <c r="ACH17" s="51"/>
      <c r="ACI17" s="51"/>
      <c r="ACJ17" s="51"/>
      <c r="ACK17" s="51"/>
      <c r="ACL17" s="51"/>
      <c r="ACM17" s="51"/>
      <c r="ACN17" s="51"/>
      <c r="ACO17" s="51"/>
      <c r="ACP17" s="51"/>
      <c r="ACQ17" s="51"/>
      <c r="ACR17" s="51"/>
      <c r="ACS17" s="51"/>
      <c r="ACT17" s="51"/>
      <c r="ACU17" s="51"/>
      <c r="ACV17" s="51"/>
      <c r="ACW17" s="51"/>
      <c r="ACX17" s="51"/>
      <c r="ACY17" s="51"/>
      <c r="ACZ17" s="51"/>
      <c r="ADA17" s="51"/>
      <c r="ADB17" s="51"/>
      <c r="ADC17" s="51"/>
      <c r="ADD17" s="51"/>
      <c r="ADE17" s="51"/>
      <c r="ADF17" s="51"/>
      <c r="ADG17" s="51"/>
      <c r="ADH17" s="51"/>
      <c r="ADI17" s="51"/>
      <c r="ADJ17" s="51"/>
      <c r="ADK17" s="51"/>
      <c r="ADL17" s="51"/>
      <c r="ADM17" s="51"/>
      <c r="ADN17" s="51"/>
      <c r="ADO17" s="51"/>
      <c r="ADP17" s="51"/>
      <c r="ADQ17" s="51"/>
      <c r="ADR17" s="51"/>
      <c r="ADS17" s="51"/>
      <c r="ADT17" s="51"/>
      <c r="ADU17" s="51"/>
      <c r="ADV17" s="51"/>
      <c r="ADW17" s="51"/>
      <c r="ADX17" s="51"/>
      <c r="ADY17" s="51"/>
      <c r="ADZ17" s="51"/>
      <c r="AEA17" s="51"/>
      <c r="AEB17" s="51"/>
      <c r="AEC17" s="51"/>
      <c r="AED17" s="51"/>
      <c r="AEE17" s="51"/>
      <c r="AEF17" s="51"/>
      <c r="AEG17" s="51"/>
      <c r="AEH17" s="51"/>
      <c r="AEI17" s="51"/>
      <c r="AEJ17" s="51"/>
      <c r="AEK17" s="51"/>
      <c r="AEL17" s="51"/>
      <c r="AEM17" s="51"/>
      <c r="AEN17" s="51"/>
      <c r="AEO17" s="51"/>
      <c r="AEP17" s="51"/>
      <c r="AEQ17" s="51"/>
      <c r="AER17" s="51"/>
      <c r="AES17" s="51"/>
      <c r="AET17" s="51"/>
      <c r="AEU17" s="51"/>
      <c r="AEV17" s="51"/>
      <c r="AEW17" s="51"/>
      <c r="AEX17" s="51"/>
      <c r="AEY17" s="51"/>
      <c r="AEZ17" s="51"/>
      <c r="AFA17" s="51"/>
      <c r="AFB17" s="51"/>
      <c r="AFC17" s="51"/>
      <c r="AFD17" s="51"/>
      <c r="AFE17" s="51"/>
      <c r="AFF17" s="51"/>
      <c r="AFG17" s="51"/>
      <c r="AFH17" s="51"/>
      <c r="AFI17" s="51"/>
      <c r="AFJ17" s="51"/>
      <c r="AFK17" s="51"/>
      <c r="AFL17" s="51"/>
      <c r="AFM17" s="51"/>
      <c r="AFN17" s="51"/>
      <c r="AFO17" s="51"/>
      <c r="AFP17" s="51"/>
      <c r="AFQ17" s="51"/>
      <c r="AFR17" s="51"/>
      <c r="AFS17" s="51"/>
      <c r="AFT17" s="51"/>
      <c r="AFU17" s="51"/>
      <c r="AFV17" s="51"/>
      <c r="AFW17" s="51"/>
      <c r="AFX17" s="51"/>
      <c r="AFY17" s="51"/>
      <c r="AFZ17" s="51"/>
      <c r="AGA17" s="51"/>
      <c r="AGB17" s="51"/>
      <c r="AGC17" s="51"/>
      <c r="AGD17" s="51"/>
      <c r="AGE17" s="51"/>
      <c r="AGF17" s="51"/>
      <c r="AGG17" s="51"/>
      <c r="AGH17" s="51"/>
      <c r="AGI17" s="51"/>
      <c r="AGJ17" s="51"/>
      <c r="AGK17" s="51"/>
      <c r="AGL17" s="51"/>
      <c r="AGM17" s="51"/>
      <c r="AGN17" s="51"/>
      <c r="AGO17" s="51"/>
      <c r="AGP17" s="51"/>
      <c r="AGQ17" s="51"/>
      <c r="AGR17" s="51"/>
      <c r="AGS17" s="51"/>
      <c r="AGT17" s="51"/>
      <c r="AGU17" s="51"/>
      <c r="AGV17" s="51"/>
      <c r="AGW17" s="51"/>
      <c r="AGX17" s="51"/>
      <c r="AGY17" s="51"/>
      <c r="AGZ17" s="51"/>
      <c r="AHA17" s="51"/>
      <c r="AHB17" s="51"/>
      <c r="AHC17" s="51"/>
      <c r="AHD17" s="51"/>
      <c r="AHE17" s="51"/>
      <c r="AHF17" s="51"/>
      <c r="AHG17" s="51"/>
      <c r="AHH17" s="51"/>
      <c r="AHI17" s="51"/>
      <c r="AHJ17" s="51"/>
      <c r="AHK17" s="51"/>
      <c r="AHL17" s="51"/>
      <c r="AHM17" s="51"/>
      <c r="AHN17" s="51"/>
      <c r="AHO17" s="51"/>
      <c r="AHP17" s="51"/>
      <c r="AHQ17" s="51"/>
      <c r="AHR17" s="51"/>
      <c r="AHS17" s="51"/>
      <c r="AHT17" s="51"/>
      <c r="AHU17" s="51"/>
      <c r="AHV17" s="51"/>
      <c r="AHW17" s="51"/>
      <c r="AHX17" s="51"/>
      <c r="AHY17" s="51"/>
      <c r="AHZ17" s="51"/>
      <c r="AIA17" s="51"/>
      <c r="AIB17" s="51"/>
      <c r="AIC17" s="51"/>
      <c r="AID17" s="51"/>
      <c r="AIE17" s="51"/>
      <c r="AIF17" s="51"/>
      <c r="AIG17" s="51"/>
      <c r="AIH17" s="51"/>
      <c r="AII17" s="51"/>
      <c r="AIJ17" s="51"/>
      <c r="AIK17" s="51"/>
      <c r="AIL17" s="51"/>
      <c r="AIM17" s="51"/>
      <c r="AIN17" s="51"/>
      <c r="AIO17" s="51"/>
      <c r="AIP17" s="51"/>
      <c r="AIQ17" s="51"/>
      <c r="AIR17" s="51"/>
      <c r="AIS17" s="51"/>
      <c r="AIT17" s="51"/>
      <c r="AIU17" s="51"/>
      <c r="AIV17" s="51"/>
      <c r="AIW17" s="51"/>
      <c r="AIX17" s="51"/>
      <c r="AIY17" s="51"/>
      <c r="AIZ17" s="51"/>
      <c r="AJA17" s="51"/>
      <c r="AJB17" s="51"/>
      <c r="AJC17" s="51"/>
      <c r="AJD17" s="51"/>
      <c r="AJE17" s="51"/>
      <c r="AJF17" s="51"/>
      <c r="AJG17" s="51"/>
      <c r="AJH17" s="51"/>
      <c r="AJI17" s="51"/>
      <c r="AJJ17" s="51"/>
      <c r="AJK17" s="51"/>
      <c r="AJL17" s="51"/>
      <c r="AJM17" s="51"/>
      <c r="AJN17" s="51"/>
      <c r="AJO17" s="51"/>
      <c r="AJP17" s="51"/>
      <c r="AJQ17" s="51"/>
      <c r="AJR17" s="51"/>
      <c r="AJS17" s="51"/>
      <c r="AJT17" s="51"/>
      <c r="AJU17" s="51"/>
      <c r="AJV17" s="51"/>
      <c r="AJW17" s="51"/>
      <c r="AJX17" s="51"/>
      <c r="AJY17" s="51"/>
      <c r="AJZ17" s="51"/>
      <c r="AKA17" s="51"/>
      <c r="AKB17" s="51"/>
      <c r="AKC17" s="51"/>
      <c r="AKD17" s="51"/>
      <c r="AKE17" s="51"/>
      <c r="AKF17" s="51"/>
      <c r="AKG17" s="51"/>
      <c r="AKH17" s="51"/>
      <c r="AKI17" s="51"/>
      <c r="AKJ17" s="51"/>
      <c r="AKK17" s="51"/>
      <c r="AKL17" s="51"/>
      <c r="AKM17" s="51"/>
      <c r="AKN17" s="51"/>
      <c r="AKO17" s="51"/>
      <c r="AKP17" s="51"/>
      <c r="AKQ17" s="51"/>
      <c r="AKR17" s="51"/>
      <c r="AKS17" s="51"/>
      <c r="AKT17" s="51"/>
      <c r="AKU17" s="51"/>
      <c r="AKV17" s="51"/>
      <c r="AKW17" s="51"/>
      <c r="AKX17" s="51"/>
      <c r="AKY17" s="51"/>
      <c r="AKZ17" s="51"/>
      <c r="ALA17" s="51"/>
      <c r="ALB17" s="51"/>
      <c r="ALC17" s="51"/>
      <c r="ALD17" s="51"/>
      <c r="ALE17" s="51"/>
      <c r="ALF17" s="51"/>
      <c r="ALG17" s="51"/>
      <c r="ALH17" s="51"/>
      <c r="ALI17" s="51"/>
      <c r="ALJ17" s="51"/>
      <c r="ALK17" s="51"/>
      <c r="ALL17" s="51"/>
      <c r="ALM17" s="51"/>
      <c r="ALN17" s="51"/>
      <c r="ALO17" s="51"/>
      <c r="ALP17" s="51"/>
      <c r="ALQ17" s="51"/>
      <c r="ALR17" s="51"/>
      <c r="ALS17" s="51"/>
      <c r="ALT17" s="51"/>
      <c r="ALU17" s="51"/>
      <c r="ALV17" s="51"/>
      <c r="ALW17" s="51"/>
      <c r="ALX17" s="51"/>
      <c r="ALY17" s="51"/>
    </row>
    <row r="18" spans="1:1013" s="50" customFormat="1" ht="23.4" customHeight="1" x14ac:dyDescent="0.25">
      <c r="A18" s="113" t="s">
        <v>306</v>
      </c>
      <c r="B18" s="114"/>
      <c r="C18" s="114"/>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c r="IU18" s="51"/>
      <c r="IV18" s="51"/>
      <c r="IW18" s="51"/>
      <c r="IX18" s="51"/>
      <c r="IY18" s="51"/>
      <c r="IZ18" s="51"/>
      <c r="JA18" s="51"/>
      <c r="JB18" s="51"/>
      <c r="JC18" s="51"/>
      <c r="JD18" s="51"/>
      <c r="JE18" s="51"/>
      <c r="JF18" s="51"/>
      <c r="JG18" s="51"/>
      <c r="JH18" s="51"/>
      <c r="JI18" s="51"/>
      <c r="JJ18" s="51"/>
      <c r="JK18" s="51"/>
      <c r="JL18" s="51"/>
      <c r="JM18" s="51"/>
      <c r="JN18" s="51"/>
      <c r="JO18" s="51"/>
      <c r="JP18" s="51"/>
      <c r="JQ18" s="51"/>
      <c r="JR18" s="51"/>
      <c r="JS18" s="51"/>
      <c r="JT18" s="51"/>
      <c r="JU18" s="51"/>
      <c r="JV18" s="51"/>
      <c r="JW18" s="51"/>
      <c r="JX18" s="51"/>
      <c r="JY18" s="51"/>
      <c r="JZ18" s="51"/>
      <c r="KA18" s="51"/>
      <c r="KB18" s="51"/>
      <c r="KC18" s="51"/>
      <c r="KD18" s="51"/>
      <c r="KE18" s="51"/>
      <c r="KF18" s="51"/>
      <c r="KG18" s="51"/>
      <c r="KH18" s="51"/>
      <c r="KI18" s="51"/>
      <c r="KJ18" s="51"/>
      <c r="KK18" s="51"/>
      <c r="KL18" s="51"/>
      <c r="KM18" s="51"/>
      <c r="KN18" s="51"/>
      <c r="KO18" s="51"/>
      <c r="KP18" s="51"/>
      <c r="KQ18" s="51"/>
      <c r="KR18" s="51"/>
      <c r="KS18" s="51"/>
      <c r="KT18" s="51"/>
      <c r="KU18" s="51"/>
      <c r="KV18" s="51"/>
      <c r="KW18" s="51"/>
      <c r="KX18" s="51"/>
      <c r="KY18" s="51"/>
      <c r="KZ18" s="51"/>
      <c r="LA18" s="51"/>
      <c r="LB18" s="51"/>
      <c r="LC18" s="51"/>
      <c r="LD18" s="51"/>
      <c r="LE18" s="51"/>
      <c r="LF18" s="51"/>
      <c r="LG18" s="51"/>
      <c r="LH18" s="51"/>
      <c r="LI18" s="51"/>
      <c r="LJ18" s="51"/>
      <c r="LK18" s="51"/>
      <c r="LL18" s="51"/>
      <c r="LM18" s="51"/>
      <c r="LN18" s="51"/>
      <c r="LO18" s="51"/>
      <c r="LP18" s="51"/>
      <c r="LQ18" s="51"/>
      <c r="LR18" s="51"/>
      <c r="LS18" s="51"/>
      <c r="LT18" s="51"/>
      <c r="LU18" s="51"/>
      <c r="LV18" s="51"/>
      <c r="LW18" s="51"/>
      <c r="LX18" s="51"/>
      <c r="LY18" s="51"/>
      <c r="LZ18" s="51"/>
      <c r="MA18" s="51"/>
      <c r="MB18" s="51"/>
      <c r="MC18" s="51"/>
      <c r="MD18" s="51"/>
      <c r="ME18" s="51"/>
      <c r="MF18" s="51"/>
      <c r="MG18" s="51"/>
      <c r="MH18" s="51"/>
      <c r="MI18" s="51"/>
      <c r="MJ18" s="51"/>
      <c r="MK18" s="51"/>
      <c r="ML18" s="51"/>
      <c r="MM18" s="51"/>
      <c r="MN18" s="51"/>
      <c r="MO18" s="51"/>
      <c r="MP18" s="51"/>
      <c r="MQ18" s="51"/>
      <c r="MR18" s="51"/>
      <c r="MS18" s="51"/>
      <c r="MT18" s="51"/>
      <c r="MU18" s="51"/>
      <c r="MV18" s="51"/>
      <c r="MW18" s="51"/>
      <c r="MX18" s="51"/>
      <c r="MY18" s="51"/>
      <c r="MZ18" s="51"/>
      <c r="NA18" s="51"/>
      <c r="NB18" s="51"/>
      <c r="NC18" s="51"/>
      <c r="ND18" s="51"/>
      <c r="NE18" s="51"/>
      <c r="NF18" s="51"/>
      <c r="NG18" s="51"/>
      <c r="NH18" s="51"/>
      <c r="NI18" s="51"/>
      <c r="NJ18" s="51"/>
      <c r="NK18" s="51"/>
      <c r="NL18" s="51"/>
      <c r="NM18" s="51"/>
      <c r="NN18" s="51"/>
      <c r="NO18" s="51"/>
      <c r="NP18" s="51"/>
      <c r="NQ18" s="51"/>
      <c r="NR18" s="51"/>
      <c r="NS18" s="51"/>
      <c r="NT18" s="51"/>
      <c r="NU18" s="51"/>
      <c r="NV18" s="51"/>
      <c r="NW18" s="51"/>
      <c r="NX18" s="51"/>
      <c r="NY18" s="51"/>
      <c r="NZ18" s="51"/>
      <c r="OA18" s="51"/>
      <c r="OB18" s="51"/>
      <c r="OC18" s="51"/>
      <c r="OD18" s="51"/>
      <c r="OE18" s="51"/>
      <c r="OF18" s="51"/>
      <c r="OG18" s="51"/>
      <c r="OH18" s="51"/>
      <c r="OI18" s="51"/>
      <c r="OJ18" s="51"/>
      <c r="OK18" s="51"/>
      <c r="OL18" s="51"/>
      <c r="OM18" s="51"/>
      <c r="ON18" s="51"/>
      <c r="OO18" s="51"/>
      <c r="OP18" s="51"/>
      <c r="OQ18" s="51"/>
      <c r="OR18" s="51"/>
      <c r="OS18" s="51"/>
      <c r="OT18" s="51"/>
      <c r="OU18" s="51"/>
      <c r="OV18" s="51"/>
      <c r="OW18" s="51"/>
      <c r="OX18" s="51"/>
      <c r="OY18" s="51"/>
      <c r="OZ18" s="51"/>
      <c r="PA18" s="51"/>
      <c r="PB18" s="51"/>
      <c r="PC18" s="51"/>
      <c r="PD18" s="51"/>
      <c r="PE18" s="51"/>
      <c r="PF18" s="51"/>
      <c r="PG18" s="51"/>
      <c r="PH18" s="51"/>
      <c r="PI18" s="51"/>
      <c r="PJ18" s="51"/>
      <c r="PK18" s="51"/>
      <c r="PL18" s="51"/>
      <c r="PM18" s="51"/>
      <c r="PN18" s="51"/>
      <c r="PO18" s="51"/>
      <c r="PP18" s="51"/>
      <c r="PQ18" s="51"/>
      <c r="PR18" s="51"/>
      <c r="PS18" s="51"/>
      <c r="PT18" s="51"/>
      <c r="PU18" s="51"/>
      <c r="PV18" s="51"/>
      <c r="PW18" s="51"/>
      <c r="PX18" s="51"/>
      <c r="PY18" s="51"/>
      <c r="PZ18" s="51"/>
      <c r="QA18" s="51"/>
      <c r="QB18" s="51"/>
      <c r="QC18" s="51"/>
      <c r="QD18" s="51"/>
      <c r="QE18" s="51"/>
      <c r="QF18" s="51"/>
      <c r="QG18" s="51"/>
      <c r="QH18" s="51"/>
      <c r="QI18" s="51"/>
      <c r="QJ18" s="51"/>
      <c r="QK18" s="51"/>
      <c r="QL18" s="51"/>
      <c r="QM18" s="51"/>
      <c r="QN18" s="51"/>
      <c r="QO18" s="51"/>
      <c r="QP18" s="51"/>
      <c r="QQ18" s="51"/>
      <c r="QR18" s="51"/>
      <c r="QS18" s="51"/>
      <c r="QT18" s="51"/>
      <c r="QU18" s="51"/>
      <c r="QV18" s="51"/>
      <c r="QW18" s="51"/>
      <c r="QX18" s="51"/>
      <c r="QY18" s="51"/>
      <c r="QZ18" s="51"/>
      <c r="RA18" s="51"/>
      <c r="RB18" s="51"/>
      <c r="RC18" s="51"/>
      <c r="RD18" s="51"/>
      <c r="RE18" s="51"/>
      <c r="RF18" s="51"/>
      <c r="RG18" s="51"/>
      <c r="RH18" s="51"/>
      <c r="RI18" s="51"/>
      <c r="RJ18" s="51"/>
      <c r="RK18" s="51"/>
      <c r="RL18" s="51"/>
      <c r="RM18" s="51"/>
      <c r="RN18" s="51"/>
      <c r="RO18" s="51"/>
      <c r="RP18" s="51"/>
      <c r="RQ18" s="51"/>
      <c r="RR18" s="51"/>
      <c r="RS18" s="51"/>
      <c r="RT18" s="51"/>
      <c r="RU18" s="51"/>
      <c r="RV18" s="51"/>
      <c r="RW18" s="51"/>
      <c r="RX18" s="51"/>
      <c r="RY18" s="51"/>
      <c r="RZ18" s="51"/>
      <c r="SA18" s="51"/>
      <c r="SB18" s="51"/>
      <c r="SC18" s="51"/>
      <c r="SD18" s="51"/>
      <c r="SE18" s="51"/>
      <c r="SF18" s="51"/>
      <c r="SG18" s="51"/>
      <c r="SH18" s="51"/>
      <c r="SI18" s="51"/>
      <c r="SJ18" s="51"/>
      <c r="SK18" s="51"/>
      <c r="SL18" s="51"/>
      <c r="SM18" s="51"/>
      <c r="SN18" s="51"/>
      <c r="SO18" s="51"/>
      <c r="SP18" s="51"/>
      <c r="SQ18" s="51"/>
      <c r="SR18" s="51"/>
      <c r="SS18" s="51"/>
      <c r="ST18" s="51"/>
      <c r="SU18" s="51"/>
      <c r="SV18" s="51"/>
      <c r="SW18" s="51"/>
      <c r="SX18" s="51"/>
      <c r="SY18" s="51"/>
      <c r="SZ18" s="51"/>
      <c r="TA18" s="51"/>
      <c r="TB18" s="51"/>
      <c r="TC18" s="51"/>
      <c r="TD18" s="51"/>
      <c r="TE18" s="51"/>
      <c r="TF18" s="51"/>
      <c r="TG18" s="51"/>
      <c r="TH18" s="51"/>
      <c r="TI18" s="51"/>
      <c r="TJ18" s="51"/>
      <c r="TK18" s="51"/>
      <c r="TL18" s="51"/>
      <c r="TM18" s="51"/>
      <c r="TN18" s="51"/>
      <c r="TO18" s="51"/>
      <c r="TP18" s="51"/>
      <c r="TQ18" s="51"/>
      <c r="TR18" s="51"/>
      <c r="TS18" s="51"/>
      <c r="TT18" s="51"/>
      <c r="TU18" s="51"/>
      <c r="TV18" s="51"/>
      <c r="TW18" s="51"/>
      <c r="TX18" s="51"/>
      <c r="TY18" s="51"/>
      <c r="TZ18" s="51"/>
      <c r="UA18" s="51"/>
      <c r="UB18" s="51"/>
      <c r="UC18" s="51"/>
      <c r="UD18" s="51"/>
      <c r="UE18" s="51"/>
      <c r="UF18" s="51"/>
      <c r="UG18" s="51"/>
      <c r="UH18" s="51"/>
      <c r="UI18" s="51"/>
      <c r="UJ18" s="51"/>
      <c r="UK18" s="51"/>
      <c r="UL18" s="51"/>
      <c r="UM18" s="51"/>
      <c r="UN18" s="51"/>
      <c r="UO18" s="51"/>
      <c r="UP18" s="51"/>
      <c r="UQ18" s="51"/>
      <c r="UR18" s="51"/>
      <c r="US18" s="51"/>
      <c r="UT18" s="51"/>
      <c r="UU18" s="51"/>
      <c r="UV18" s="51"/>
      <c r="UW18" s="51"/>
      <c r="UX18" s="51"/>
      <c r="UY18" s="51"/>
      <c r="UZ18" s="51"/>
      <c r="VA18" s="51"/>
      <c r="VB18" s="51"/>
      <c r="VC18" s="51"/>
      <c r="VD18" s="51"/>
      <c r="VE18" s="51"/>
      <c r="VF18" s="51"/>
      <c r="VG18" s="51"/>
      <c r="VH18" s="51"/>
      <c r="VI18" s="51"/>
      <c r="VJ18" s="51"/>
      <c r="VK18" s="51"/>
      <c r="VL18" s="51"/>
      <c r="VM18" s="51"/>
      <c r="VN18" s="51"/>
      <c r="VO18" s="51"/>
      <c r="VP18" s="51"/>
      <c r="VQ18" s="51"/>
      <c r="VR18" s="51"/>
      <c r="VS18" s="51"/>
      <c r="VT18" s="51"/>
      <c r="VU18" s="51"/>
      <c r="VV18" s="51"/>
      <c r="VW18" s="51"/>
      <c r="VX18" s="51"/>
      <c r="VY18" s="51"/>
      <c r="VZ18" s="51"/>
      <c r="WA18" s="51"/>
      <c r="WB18" s="51"/>
      <c r="WC18" s="51"/>
      <c r="WD18" s="51"/>
      <c r="WE18" s="51"/>
      <c r="WF18" s="51"/>
      <c r="WG18" s="51"/>
      <c r="WH18" s="51"/>
      <c r="WI18" s="51"/>
      <c r="WJ18" s="51"/>
      <c r="WK18" s="51"/>
      <c r="WL18" s="51"/>
      <c r="WM18" s="51"/>
      <c r="WN18" s="51"/>
      <c r="WO18" s="51"/>
      <c r="WP18" s="51"/>
      <c r="WQ18" s="51"/>
      <c r="WR18" s="51"/>
      <c r="WS18" s="51"/>
      <c r="WT18" s="51"/>
      <c r="WU18" s="51"/>
      <c r="WV18" s="51"/>
      <c r="WW18" s="51"/>
      <c r="WX18" s="51"/>
      <c r="WY18" s="51"/>
      <c r="WZ18" s="51"/>
      <c r="XA18" s="51"/>
      <c r="XB18" s="51"/>
      <c r="XC18" s="51"/>
      <c r="XD18" s="51"/>
      <c r="XE18" s="51"/>
      <c r="XF18" s="51"/>
      <c r="XG18" s="51"/>
      <c r="XH18" s="51"/>
      <c r="XI18" s="51"/>
      <c r="XJ18" s="51"/>
      <c r="XK18" s="51"/>
      <c r="XL18" s="51"/>
      <c r="XM18" s="51"/>
      <c r="XN18" s="51"/>
      <c r="XO18" s="51"/>
      <c r="XP18" s="51"/>
      <c r="XQ18" s="51"/>
      <c r="XR18" s="51"/>
      <c r="XS18" s="51"/>
      <c r="XT18" s="51"/>
      <c r="XU18" s="51"/>
      <c r="XV18" s="51"/>
      <c r="XW18" s="51"/>
      <c r="XX18" s="51"/>
      <c r="XY18" s="51"/>
      <c r="XZ18" s="51"/>
      <c r="YA18" s="51"/>
      <c r="YB18" s="51"/>
      <c r="YC18" s="51"/>
      <c r="YD18" s="51"/>
      <c r="YE18" s="51"/>
      <c r="YF18" s="51"/>
      <c r="YG18" s="51"/>
      <c r="YH18" s="51"/>
      <c r="YI18" s="51"/>
      <c r="YJ18" s="51"/>
      <c r="YK18" s="51"/>
      <c r="YL18" s="51"/>
      <c r="YM18" s="51"/>
      <c r="YN18" s="51"/>
      <c r="YO18" s="51"/>
      <c r="YP18" s="51"/>
      <c r="YQ18" s="51"/>
      <c r="YR18" s="51"/>
      <c r="YS18" s="51"/>
      <c r="YT18" s="51"/>
      <c r="YU18" s="51"/>
      <c r="YV18" s="51"/>
      <c r="YW18" s="51"/>
      <c r="YX18" s="51"/>
      <c r="YY18" s="51"/>
      <c r="YZ18" s="51"/>
      <c r="ZA18" s="51"/>
      <c r="ZB18" s="51"/>
      <c r="ZC18" s="51"/>
      <c r="ZD18" s="51"/>
      <c r="ZE18" s="51"/>
      <c r="ZF18" s="51"/>
      <c r="ZG18" s="51"/>
      <c r="ZH18" s="51"/>
      <c r="ZI18" s="51"/>
      <c r="ZJ18" s="51"/>
      <c r="ZK18" s="51"/>
      <c r="ZL18" s="51"/>
      <c r="ZM18" s="51"/>
      <c r="ZN18" s="51"/>
      <c r="ZO18" s="51"/>
      <c r="ZP18" s="51"/>
      <c r="ZQ18" s="51"/>
      <c r="ZR18" s="51"/>
      <c r="ZS18" s="51"/>
      <c r="ZT18" s="51"/>
      <c r="ZU18" s="51"/>
      <c r="ZV18" s="51"/>
      <c r="ZW18" s="51"/>
      <c r="ZX18" s="51"/>
      <c r="ZY18" s="51"/>
      <c r="ZZ18" s="51"/>
      <c r="AAA18" s="51"/>
      <c r="AAB18" s="51"/>
      <c r="AAC18" s="51"/>
      <c r="AAD18" s="51"/>
      <c r="AAE18" s="51"/>
      <c r="AAF18" s="51"/>
      <c r="AAG18" s="51"/>
      <c r="AAH18" s="51"/>
      <c r="AAI18" s="51"/>
      <c r="AAJ18" s="51"/>
      <c r="AAK18" s="51"/>
      <c r="AAL18" s="51"/>
      <c r="AAM18" s="51"/>
      <c r="AAN18" s="51"/>
      <c r="AAO18" s="51"/>
      <c r="AAP18" s="51"/>
      <c r="AAQ18" s="51"/>
      <c r="AAR18" s="51"/>
      <c r="AAS18" s="51"/>
      <c r="AAT18" s="51"/>
      <c r="AAU18" s="51"/>
      <c r="AAV18" s="51"/>
      <c r="AAW18" s="51"/>
      <c r="AAX18" s="51"/>
      <c r="AAY18" s="51"/>
      <c r="AAZ18" s="51"/>
      <c r="ABA18" s="51"/>
      <c r="ABB18" s="51"/>
      <c r="ABC18" s="51"/>
      <c r="ABD18" s="51"/>
      <c r="ABE18" s="51"/>
      <c r="ABF18" s="51"/>
      <c r="ABG18" s="51"/>
      <c r="ABH18" s="51"/>
      <c r="ABI18" s="51"/>
      <c r="ABJ18" s="51"/>
      <c r="ABK18" s="51"/>
      <c r="ABL18" s="51"/>
      <c r="ABM18" s="51"/>
      <c r="ABN18" s="51"/>
      <c r="ABO18" s="51"/>
      <c r="ABP18" s="51"/>
      <c r="ABQ18" s="51"/>
      <c r="ABR18" s="51"/>
      <c r="ABS18" s="51"/>
      <c r="ABT18" s="51"/>
      <c r="ABU18" s="51"/>
      <c r="ABV18" s="51"/>
      <c r="ABW18" s="51"/>
      <c r="ABX18" s="51"/>
      <c r="ABY18" s="51"/>
      <c r="ABZ18" s="51"/>
      <c r="ACA18" s="51"/>
      <c r="ACB18" s="51"/>
      <c r="ACC18" s="51"/>
      <c r="ACD18" s="51"/>
      <c r="ACE18" s="51"/>
      <c r="ACF18" s="51"/>
      <c r="ACG18" s="51"/>
      <c r="ACH18" s="51"/>
      <c r="ACI18" s="51"/>
      <c r="ACJ18" s="51"/>
      <c r="ACK18" s="51"/>
      <c r="ACL18" s="51"/>
      <c r="ACM18" s="51"/>
      <c r="ACN18" s="51"/>
      <c r="ACO18" s="51"/>
      <c r="ACP18" s="51"/>
      <c r="ACQ18" s="51"/>
      <c r="ACR18" s="51"/>
      <c r="ACS18" s="51"/>
      <c r="ACT18" s="51"/>
      <c r="ACU18" s="51"/>
      <c r="ACV18" s="51"/>
      <c r="ACW18" s="51"/>
      <c r="ACX18" s="51"/>
      <c r="ACY18" s="51"/>
      <c r="ACZ18" s="51"/>
      <c r="ADA18" s="51"/>
      <c r="ADB18" s="51"/>
      <c r="ADC18" s="51"/>
      <c r="ADD18" s="51"/>
      <c r="ADE18" s="51"/>
      <c r="ADF18" s="51"/>
      <c r="ADG18" s="51"/>
      <c r="ADH18" s="51"/>
      <c r="ADI18" s="51"/>
      <c r="ADJ18" s="51"/>
      <c r="ADK18" s="51"/>
      <c r="ADL18" s="51"/>
      <c r="ADM18" s="51"/>
      <c r="ADN18" s="51"/>
      <c r="ADO18" s="51"/>
      <c r="ADP18" s="51"/>
      <c r="ADQ18" s="51"/>
      <c r="ADR18" s="51"/>
      <c r="ADS18" s="51"/>
      <c r="ADT18" s="51"/>
      <c r="ADU18" s="51"/>
      <c r="ADV18" s="51"/>
      <c r="ADW18" s="51"/>
      <c r="ADX18" s="51"/>
      <c r="ADY18" s="51"/>
      <c r="ADZ18" s="51"/>
      <c r="AEA18" s="51"/>
      <c r="AEB18" s="51"/>
      <c r="AEC18" s="51"/>
      <c r="AED18" s="51"/>
      <c r="AEE18" s="51"/>
      <c r="AEF18" s="51"/>
      <c r="AEG18" s="51"/>
      <c r="AEH18" s="51"/>
      <c r="AEI18" s="51"/>
      <c r="AEJ18" s="51"/>
      <c r="AEK18" s="51"/>
      <c r="AEL18" s="51"/>
      <c r="AEM18" s="51"/>
      <c r="AEN18" s="51"/>
      <c r="AEO18" s="51"/>
      <c r="AEP18" s="51"/>
      <c r="AEQ18" s="51"/>
      <c r="AER18" s="51"/>
      <c r="AES18" s="51"/>
      <c r="AET18" s="51"/>
      <c r="AEU18" s="51"/>
      <c r="AEV18" s="51"/>
      <c r="AEW18" s="51"/>
      <c r="AEX18" s="51"/>
      <c r="AEY18" s="51"/>
      <c r="AEZ18" s="51"/>
      <c r="AFA18" s="51"/>
      <c r="AFB18" s="51"/>
      <c r="AFC18" s="51"/>
      <c r="AFD18" s="51"/>
      <c r="AFE18" s="51"/>
      <c r="AFF18" s="51"/>
      <c r="AFG18" s="51"/>
      <c r="AFH18" s="51"/>
      <c r="AFI18" s="51"/>
      <c r="AFJ18" s="51"/>
      <c r="AFK18" s="51"/>
      <c r="AFL18" s="51"/>
      <c r="AFM18" s="51"/>
      <c r="AFN18" s="51"/>
      <c r="AFO18" s="51"/>
      <c r="AFP18" s="51"/>
      <c r="AFQ18" s="51"/>
      <c r="AFR18" s="51"/>
      <c r="AFS18" s="51"/>
      <c r="AFT18" s="51"/>
      <c r="AFU18" s="51"/>
      <c r="AFV18" s="51"/>
      <c r="AFW18" s="51"/>
      <c r="AFX18" s="51"/>
      <c r="AFY18" s="51"/>
      <c r="AFZ18" s="51"/>
      <c r="AGA18" s="51"/>
      <c r="AGB18" s="51"/>
      <c r="AGC18" s="51"/>
      <c r="AGD18" s="51"/>
      <c r="AGE18" s="51"/>
      <c r="AGF18" s="51"/>
      <c r="AGG18" s="51"/>
      <c r="AGH18" s="51"/>
      <c r="AGI18" s="51"/>
      <c r="AGJ18" s="51"/>
      <c r="AGK18" s="51"/>
      <c r="AGL18" s="51"/>
      <c r="AGM18" s="51"/>
      <c r="AGN18" s="51"/>
      <c r="AGO18" s="51"/>
      <c r="AGP18" s="51"/>
      <c r="AGQ18" s="51"/>
      <c r="AGR18" s="51"/>
      <c r="AGS18" s="51"/>
      <c r="AGT18" s="51"/>
      <c r="AGU18" s="51"/>
      <c r="AGV18" s="51"/>
      <c r="AGW18" s="51"/>
      <c r="AGX18" s="51"/>
      <c r="AGY18" s="51"/>
      <c r="AGZ18" s="51"/>
      <c r="AHA18" s="51"/>
      <c r="AHB18" s="51"/>
      <c r="AHC18" s="51"/>
      <c r="AHD18" s="51"/>
      <c r="AHE18" s="51"/>
      <c r="AHF18" s="51"/>
      <c r="AHG18" s="51"/>
      <c r="AHH18" s="51"/>
      <c r="AHI18" s="51"/>
      <c r="AHJ18" s="51"/>
      <c r="AHK18" s="51"/>
      <c r="AHL18" s="51"/>
      <c r="AHM18" s="51"/>
      <c r="AHN18" s="51"/>
      <c r="AHO18" s="51"/>
      <c r="AHP18" s="51"/>
      <c r="AHQ18" s="51"/>
      <c r="AHR18" s="51"/>
      <c r="AHS18" s="51"/>
      <c r="AHT18" s="51"/>
      <c r="AHU18" s="51"/>
      <c r="AHV18" s="51"/>
      <c r="AHW18" s="51"/>
      <c r="AHX18" s="51"/>
      <c r="AHY18" s="51"/>
      <c r="AHZ18" s="51"/>
      <c r="AIA18" s="51"/>
      <c r="AIB18" s="51"/>
      <c r="AIC18" s="51"/>
      <c r="AID18" s="51"/>
      <c r="AIE18" s="51"/>
      <c r="AIF18" s="51"/>
      <c r="AIG18" s="51"/>
      <c r="AIH18" s="51"/>
      <c r="AII18" s="51"/>
      <c r="AIJ18" s="51"/>
      <c r="AIK18" s="51"/>
      <c r="AIL18" s="51"/>
      <c r="AIM18" s="51"/>
      <c r="AIN18" s="51"/>
      <c r="AIO18" s="51"/>
      <c r="AIP18" s="51"/>
      <c r="AIQ18" s="51"/>
      <c r="AIR18" s="51"/>
      <c r="AIS18" s="51"/>
      <c r="AIT18" s="51"/>
      <c r="AIU18" s="51"/>
      <c r="AIV18" s="51"/>
      <c r="AIW18" s="51"/>
      <c r="AIX18" s="51"/>
      <c r="AIY18" s="51"/>
      <c r="AIZ18" s="51"/>
      <c r="AJA18" s="51"/>
      <c r="AJB18" s="51"/>
      <c r="AJC18" s="51"/>
      <c r="AJD18" s="51"/>
      <c r="AJE18" s="51"/>
      <c r="AJF18" s="51"/>
      <c r="AJG18" s="51"/>
      <c r="AJH18" s="51"/>
      <c r="AJI18" s="51"/>
      <c r="AJJ18" s="51"/>
      <c r="AJK18" s="51"/>
      <c r="AJL18" s="51"/>
      <c r="AJM18" s="51"/>
      <c r="AJN18" s="51"/>
      <c r="AJO18" s="51"/>
      <c r="AJP18" s="51"/>
      <c r="AJQ18" s="51"/>
      <c r="AJR18" s="51"/>
      <c r="AJS18" s="51"/>
      <c r="AJT18" s="51"/>
      <c r="AJU18" s="51"/>
      <c r="AJV18" s="51"/>
      <c r="AJW18" s="51"/>
      <c r="AJX18" s="51"/>
      <c r="AJY18" s="51"/>
      <c r="AJZ18" s="51"/>
      <c r="AKA18" s="51"/>
      <c r="AKB18" s="51"/>
      <c r="AKC18" s="51"/>
      <c r="AKD18" s="51"/>
      <c r="AKE18" s="51"/>
      <c r="AKF18" s="51"/>
      <c r="AKG18" s="51"/>
      <c r="AKH18" s="51"/>
      <c r="AKI18" s="51"/>
      <c r="AKJ18" s="51"/>
      <c r="AKK18" s="51"/>
      <c r="AKL18" s="51"/>
      <c r="AKM18" s="51"/>
      <c r="AKN18" s="51"/>
      <c r="AKO18" s="51"/>
      <c r="AKP18" s="51"/>
      <c r="AKQ18" s="51"/>
      <c r="AKR18" s="51"/>
      <c r="AKS18" s="51"/>
      <c r="AKT18" s="51"/>
      <c r="AKU18" s="51"/>
      <c r="AKV18" s="51"/>
      <c r="AKW18" s="51"/>
      <c r="AKX18" s="51"/>
      <c r="AKY18" s="51"/>
      <c r="AKZ18" s="51"/>
      <c r="ALA18" s="51"/>
      <c r="ALB18" s="51"/>
      <c r="ALC18" s="51"/>
      <c r="ALD18" s="51"/>
      <c r="ALE18" s="51"/>
      <c r="ALF18" s="51"/>
      <c r="ALG18" s="51"/>
      <c r="ALH18" s="51"/>
      <c r="ALI18" s="51"/>
      <c r="ALJ18" s="51"/>
      <c r="ALK18" s="51"/>
      <c r="ALL18" s="51"/>
      <c r="ALM18" s="51"/>
      <c r="ALN18" s="51"/>
      <c r="ALO18" s="51"/>
      <c r="ALP18" s="51"/>
      <c r="ALQ18" s="51"/>
      <c r="ALR18" s="51"/>
      <c r="ALS18" s="51"/>
      <c r="ALT18" s="51"/>
      <c r="ALU18" s="51"/>
      <c r="ALV18" s="51"/>
      <c r="ALW18" s="51"/>
      <c r="ALX18" s="51"/>
      <c r="ALY18" s="51"/>
    </row>
    <row r="19" spans="1:1013" s="50" customFormat="1" ht="38.4" customHeight="1" x14ac:dyDescent="0.25">
      <c r="A19" s="113" t="s">
        <v>307</v>
      </c>
      <c r="B19" s="114"/>
      <c r="C19" s="114"/>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c r="IR19" s="51"/>
      <c r="IS19" s="51"/>
      <c r="IT19" s="51"/>
      <c r="IU19" s="51"/>
      <c r="IV19" s="51"/>
      <c r="IW19" s="51"/>
      <c r="IX19" s="51"/>
      <c r="IY19" s="51"/>
      <c r="IZ19" s="51"/>
      <c r="JA19" s="51"/>
      <c r="JB19" s="51"/>
      <c r="JC19" s="51"/>
      <c r="JD19" s="51"/>
      <c r="JE19" s="51"/>
      <c r="JF19" s="51"/>
      <c r="JG19" s="51"/>
      <c r="JH19" s="51"/>
      <c r="JI19" s="51"/>
      <c r="JJ19" s="51"/>
      <c r="JK19" s="51"/>
      <c r="JL19" s="51"/>
      <c r="JM19" s="51"/>
      <c r="JN19" s="51"/>
      <c r="JO19" s="51"/>
      <c r="JP19" s="51"/>
      <c r="JQ19" s="51"/>
      <c r="JR19" s="51"/>
      <c r="JS19" s="51"/>
      <c r="JT19" s="51"/>
      <c r="JU19" s="51"/>
      <c r="JV19" s="51"/>
      <c r="JW19" s="51"/>
      <c r="JX19" s="51"/>
      <c r="JY19" s="51"/>
      <c r="JZ19" s="51"/>
      <c r="KA19" s="51"/>
      <c r="KB19" s="51"/>
      <c r="KC19" s="51"/>
      <c r="KD19" s="51"/>
      <c r="KE19" s="51"/>
      <c r="KF19" s="51"/>
      <c r="KG19" s="51"/>
      <c r="KH19" s="51"/>
      <c r="KI19" s="51"/>
      <c r="KJ19" s="51"/>
      <c r="KK19" s="51"/>
      <c r="KL19" s="51"/>
      <c r="KM19" s="51"/>
      <c r="KN19" s="51"/>
      <c r="KO19" s="51"/>
      <c r="KP19" s="51"/>
      <c r="KQ19" s="51"/>
      <c r="KR19" s="51"/>
      <c r="KS19" s="51"/>
      <c r="KT19" s="51"/>
      <c r="KU19" s="51"/>
      <c r="KV19" s="51"/>
      <c r="KW19" s="51"/>
      <c r="KX19" s="51"/>
      <c r="KY19" s="51"/>
      <c r="KZ19" s="51"/>
      <c r="LA19" s="51"/>
      <c r="LB19" s="51"/>
      <c r="LC19" s="51"/>
      <c r="LD19" s="51"/>
      <c r="LE19" s="51"/>
      <c r="LF19" s="51"/>
      <c r="LG19" s="51"/>
      <c r="LH19" s="51"/>
      <c r="LI19" s="51"/>
      <c r="LJ19" s="51"/>
      <c r="LK19" s="51"/>
      <c r="LL19" s="51"/>
      <c r="LM19" s="51"/>
      <c r="LN19" s="51"/>
      <c r="LO19" s="51"/>
      <c r="LP19" s="51"/>
      <c r="LQ19" s="51"/>
      <c r="LR19" s="51"/>
      <c r="LS19" s="51"/>
      <c r="LT19" s="51"/>
      <c r="LU19" s="51"/>
      <c r="LV19" s="51"/>
      <c r="LW19" s="51"/>
      <c r="LX19" s="51"/>
      <c r="LY19" s="51"/>
      <c r="LZ19" s="51"/>
      <c r="MA19" s="51"/>
      <c r="MB19" s="51"/>
      <c r="MC19" s="51"/>
      <c r="MD19" s="51"/>
      <c r="ME19" s="51"/>
      <c r="MF19" s="51"/>
      <c r="MG19" s="51"/>
      <c r="MH19" s="51"/>
      <c r="MI19" s="51"/>
      <c r="MJ19" s="51"/>
      <c r="MK19" s="51"/>
      <c r="ML19" s="51"/>
      <c r="MM19" s="51"/>
      <c r="MN19" s="51"/>
      <c r="MO19" s="51"/>
      <c r="MP19" s="51"/>
      <c r="MQ19" s="51"/>
      <c r="MR19" s="51"/>
      <c r="MS19" s="51"/>
      <c r="MT19" s="51"/>
      <c r="MU19" s="51"/>
      <c r="MV19" s="51"/>
      <c r="MW19" s="51"/>
      <c r="MX19" s="51"/>
      <c r="MY19" s="51"/>
      <c r="MZ19" s="51"/>
      <c r="NA19" s="51"/>
      <c r="NB19" s="51"/>
      <c r="NC19" s="51"/>
      <c r="ND19" s="51"/>
      <c r="NE19" s="51"/>
      <c r="NF19" s="51"/>
      <c r="NG19" s="51"/>
      <c r="NH19" s="51"/>
      <c r="NI19" s="51"/>
      <c r="NJ19" s="51"/>
      <c r="NK19" s="51"/>
      <c r="NL19" s="51"/>
      <c r="NM19" s="51"/>
      <c r="NN19" s="51"/>
      <c r="NO19" s="51"/>
      <c r="NP19" s="51"/>
      <c r="NQ19" s="51"/>
      <c r="NR19" s="51"/>
      <c r="NS19" s="51"/>
      <c r="NT19" s="51"/>
      <c r="NU19" s="51"/>
      <c r="NV19" s="51"/>
      <c r="NW19" s="51"/>
      <c r="NX19" s="51"/>
      <c r="NY19" s="51"/>
      <c r="NZ19" s="51"/>
      <c r="OA19" s="51"/>
      <c r="OB19" s="51"/>
      <c r="OC19" s="51"/>
      <c r="OD19" s="51"/>
      <c r="OE19" s="51"/>
      <c r="OF19" s="51"/>
      <c r="OG19" s="51"/>
      <c r="OH19" s="51"/>
      <c r="OI19" s="51"/>
      <c r="OJ19" s="51"/>
      <c r="OK19" s="51"/>
      <c r="OL19" s="51"/>
      <c r="OM19" s="51"/>
      <c r="ON19" s="51"/>
      <c r="OO19" s="51"/>
      <c r="OP19" s="51"/>
      <c r="OQ19" s="51"/>
      <c r="OR19" s="51"/>
      <c r="OS19" s="51"/>
      <c r="OT19" s="51"/>
      <c r="OU19" s="51"/>
      <c r="OV19" s="51"/>
      <c r="OW19" s="51"/>
      <c r="OX19" s="51"/>
      <c r="OY19" s="51"/>
      <c r="OZ19" s="51"/>
      <c r="PA19" s="51"/>
      <c r="PB19" s="51"/>
      <c r="PC19" s="51"/>
      <c r="PD19" s="51"/>
      <c r="PE19" s="51"/>
      <c r="PF19" s="51"/>
      <c r="PG19" s="51"/>
      <c r="PH19" s="51"/>
      <c r="PI19" s="51"/>
      <c r="PJ19" s="51"/>
      <c r="PK19" s="51"/>
      <c r="PL19" s="51"/>
      <c r="PM19" s="51"/>
      <c r="PN19" s="51"/>
      <c r="PO19" s="51"/>
      <c r="PP19" s="51"/>
      <c r="PQ19" s="51"/>
      <c r="PR19" s="51"/>
      <c r="PS19" s="51"/>
      <c r="PT19" s="51"/>
      <c r="PU19" s="51"/>
      <c r="PV19" s="51"/>
      <c r="PW19" s="51"/>
      <c r="PX19" s="51"/>
      <c r="PY19" s="51"/>
      <c r="PZ19" s="51"/>
      <c r="QA19" s="51"/>
      <c r="QB19" s="51"/>
      <c r="QC19" s="51"/>
      <c r="QD19" s="51"/>
      <c r="QE19" s="51"/>
      <c r="QF19" s="51"/>
      <c r="QG19" s="51"/>
      <c r="QH19" s="51"/>
      <c r="QI19" s="51"/>
      <c r="QJ19" s="51"/>
      <c r="QK19" s="51"/>
      <c r="QL19" s="51"/>
      <c r="QM19" s="51"/>
      <c r="QN19" s="51"/>
      <c r="QO19" s="51"/>
      <c r="QP19" s="51"/>
      <c r="QQ19" s="51"/>
      <c r="QR19" s="51"/>
      <c r="QS19" s="51"/>
      <c r="QT19" s="51"/>
      <c r="QU19" s="51"/>
      <c r="QV19" s="51"/>
      <c r="QW19" s="51"/>
      <c r="QX19" s="51"/>
      <c r="QY19" s="51"/>
      <c r="QZ19" s="51"/>
      <c r="RA19" s="51"/>
      <c r="RB19" s="51"/>
      <c r="RC19" s="51"/>
      <c r="RD19" s="51"/>
      <c r="RE19" s="51"/>
      <c r="RF19" s="51"/>
      <c r="RG19" s="51"/>
      <c r="RH19" s="51"/>
      <c r="RI19" s="51"/>
      <c r="RJ19" s="51"/>
      <c r="RK19" s="51"/>
      <c r="RL19" s="51"/>
      <c r="RM19" s="51"/>
      <c r="RN19" s="51"/>
      <c r="RO19" s="51"/>
      <c r="RP19" s="51"/>
      <c r="RQ19" s="51"/>
      <c r="RR19" s="51"/>
      <c r="RS19" s="51"/>
      <c r="RT19" s="51"/>
      <c r="RU19" s="51"/>
      <c r="RV19" s="51"/>
      <c r="RW19" s="51"/>
      <c r="RX19" s="51"/>
      <c r="RY19" s="51"/>
      <c r="RZ19" s="51"/>
      <c r="SA19" s="51"/>
      <c r="SB19" s="51"/>
      <c r="SC19" s="51"/>
      <c r="SD19" s="51"/>
      <c r="SE19" s="51"/>
      <c r="SF19" s="51"/>
      <c r="SG19" s="51"/>
      <c r="SH19" s="51"/>
      <c r="SI19" s="51"/>
      <c r="SJ19" s="51"/>
      <c r="SK19" s="51"/>
      <c r="SL19" s="51"/>
      <c r="SM19" s="51"/>
      <c r="SN19" s="51"/>
      <c r="SO19" s="51"/>
      <c r="SP19" s="51"/>
      <c r="SQ19" s="51"/>
      <c r="SR19" s="51"/>
      <c r="SS19" s="51"/>
      <c r="ST19" s="51"/>
      <c r="SU19" s="51"/>
      <c r="SV19" s="51"/>
      <c r="SW19" s="51"/>
      <c r="SX19" s="51"/>
      <c r="SY19" s="51"/>
      <c r="SZ19" s="51"/>
      <c r="TA19" s="51"/>
      <c r="TB19" s="51"/>
      <c r="TC19" s="51"/>
      <c r="TD19" s="51"/>
      <c r="TE19" s="51"/>
      <c r="TF19" s="51"/>
      <c r="TG19" s="51"/>
      <c r="TH19" s="51"/>
      <c r="TI19" s="51"/>
      <c r="TJ19" s="51"/>
      <c r="TK19" s="51"/>
      <c r="TL19" s="51"/>
      <c r="TM19" s="51"/>
      <c r="TN19" s="51"/>
      <c r="TO19" s="51"/>
      <c r="TP19" s="51"/>
      <c r="TQ19" s="51"/>
      <c r="TR19" s="51"/>
      <c r="TS19" s="51"/>
      <c r="TT19" s="51"/>
      <c r="TU19" s="51"/>
      <c r="TV19" s="51"/>
      <c r="TW19" s="51"/>
      <c r="TX19" s="51"/>
      <c r="TY19" s="51"/>
      <c r="TZ19" s="51"/>
      <c r="UA19" s="51"/>
      <c r="UB19" s="51"/>
      <c r="UC19" s="51"/>
      <c r="UD19" s="51"/>
      <c r="UE19" s="51"/>
      <c r="UF19" s="51"/>
      <c r="UG19" s="51"/>
      <c r="UH19" s="51"/>
      <c r="UI19" s="51"/>
      <c r="UJ19" s="51"/>
      <c r="UK19" s="51"/>
      <c r="UL19" s="51"/>
      <c r="UM19" s="51"/>
      <c r="UN19" s="51"/>
      <c r="UO19" s="51"/>
      <c r="UP19" s="51"/>
      <c r="UQ19" s="51"/>
      <c r="UR19" s="51"/>
      <c r="US19" s="51"/>
      <c r="UT19" s="51"/>
      <c r="UU19" s="51"/>
      <c r="UV19" s="51"/>
      <c r="UW19" s="51"/>
      <c r="UX19" s="51"/>
      <c r="UY19" s="51"/>
      <c r="UZ19" s="51"/>
      <c r="VA19" s="51"/>
      <c r="VB19" s="51"/>
      <c r="VC19" s="51"/>
      <c r="VD19" s="51"/>
      <c r="VE19" s="51"/>
      <c r="VF19" s="51"/>
      <c r="VG19" s="51"/>
      <c r="VH19" s="51"/>
      <c r="VI19" s="51"/>
      <c r="VJ19" s="51"/>
      <c r="VK19" s="51"/>
      <c r="VL19" s="51"/>
      <c r="VM19" s="51"/>
      <c r="VN19" s="51"/>
      <c r="VO19" s="51"/>
      <c r="VP19" s="51"/>
      <c r="VQ19" s="51"/>
      <c r="VR19" s="51"/>
      <c r="VS19" s="51"/>
      <c r="VT19" s="51"/>
      <c r="VU19" s="51"/>
      <c r="VV19" s="51"/>
      <c r="VW19" s="51"/>
      <c r="VX19" s="51"/>
      <c r="VY19" s="51"/>
      <c r="VZ19" s="51"/>
      <c r="WA19" s="51"/>
      <c r="WB19" s="51"/>
      <c r="WC19" s="51"/>
      <c r="WD19" s="51"/>
      <c r="WE19" s="51"/>
      <c r="WF19" s="51"/>
      <c r="WG19" s="51"/>
      <c r="WH19" s="51"/>
      <c r="WI19" s="51"/>
      <c r="WJ19" s="51"/>
      <c r="WK19" s="51"/>
      <c r="WL19" s="51"/>
      <c r="WM19" s="51"/>
      <c r="WN19" s="51"/>
      <c r="WO19" s="51"/>
      <c r="WP19" s="51"/>
      <c r="WQ19" s="51"/>
      <c r="WR19" s="51"/>
      <c r="WS19" s="51"/>
      <c r="WT19" s="51"/>
      <c r="WU19" s="51"/>
      <c r="WV19" s="51"/>
      <c r="WW19" s="51"/>
      <c r="WX19" s="51"/>
      <c r="WY19" s="51"/>
      <c r="WZ19" s="51"/>
      <c r="XA19" s="51"/>
      <c r="XB19" s="51"/>
      <c r="XC19" s="51"/>
      <c r="XD19" s="51"/>
      <c r="XE19" s="51"/>
      <c r="XF19" s="51"/>
      <c r="XG19" s="51"/>
      <c r="XH19" s="51"/>
      <c r="XI19" s="51"/>
      <c r="XJ19" s="51"/>
      <c r="XK19" s="51"/>
      <c r="XL19" s="51"/>
      <c r="XM19" s="51"/>
      <c r="XN19" s="51"/>
      <c r="XO19" s="51"/>
      <c r="XP19" s="51"/>
      <c r="XQ19" s="51"/>
      <c r="XR19" s="51"/>
      <c r="XS19" s="51"/>
      <c r="XT19" s="51"/>
      <c r="XU19" s="51"/>
      <c r="XV19" s="51"/>
      <c r="XW19" s="51"/>
      <c r="XX19" s="51"/>
      <c r="XY19" s="51"/>
      <c r="XZ19" s="51"/>
      <c r="YA19" s="51"/>
      <c r="YB19" s="51"/>
      <c r="YC19" s="51"/>
      <c r="YD19" s="51"/>
      <c r="YE19" s="51"/>
      <c r="YF19" s="51"/>
      <c r="YG19" s="51"/>
      <c r="YH19" s="51"/>
      <c r="YI19" s="51"/>
      <c r="YJ19" s="51"/>
      <c r="YK19" s="51"/>
      <c r="YL19" s="51"/>
      <c r="YM19" s="51"/>
      <c r="YN19" s="51"/>
      <c r="YO19" s="51"/>
      <c r="YP19" s="51"/>
      <c r="YQ19" s="51"/>
      <c r="YR19" s="51"/>
      <c r="YS19" s="51"/>
      <c r="YT19" s="51"/>
      <c r="YU19" s="51"/>
      <c r="YV19" s="51"/>
      <c r="YW19" s="51"/>
      <c r="YX19" s="51"/>
      <c r="YY19" s="51"/>
      <c r="YZ19" s="51"/>
      <c r="ZA19" s="51"/>
      <c r="ZB19" s="51"/>
      <c r="ZC19" s="51"/>
      <c r="ZD19" s="51"/>
      <c r="ZE19" s="51"/>
      <c r="ZF19" s="51"/>
      <c r="ZG19" s="51"/>
      <c r="ZH19" s="51"/>
      <c r="ZI19" s="51"/>
      <c r="ZJ19" s="51"/>
      <c r="ZK19" s="51"/>
      <c r="ZL19" s="51"/>
      <c r="ZM19" s="51"/>
      <c r="ZN19" s="51"/>
      <c r="ZO19" s="51"/>
      <c r="ZP19" s="51"/>
      <c r="ZQ19" s="51"/>
      <c r="ZR19" s="51"/>
      <c r="ZS19" s="51"/>
      <c r="ZT19" s="51"/>
      <c r="ZU19" s="51"/>
      <c r="ZV19" s="51"/>
      <c r="ZW19" s="51"/>
      <c r="ZX19" s="51"/>
      <c r="ZY19" s="51"/>
      <c r="ZZ19" s="51"/>
      <c r="AAA19" s="51"/>
      <c r="AAB19" s="51"/>
      <c r="AAC19" s="51"/>
      <c r="AAD19" s="51"/>
      <c r="AAE19" s="51"/>
      <c r="AAF19" s="51"/>
      <c r="AAG19" s="51"/>
      <c r="AAH19" s="51"/>
      <c r="AAI19" s="51"/>
      <c r="AAJ19" s="51"/>
      <c r="AAK19" s="51"/>
      <c r="AAL19" s="51"/>
      <c r="AAM19" s="51"/>
      <c r="AAN19" s="51"/>
      <c r="AAO19" s="51"/>
      <c r="AAP19" s="51"/>
      <c r="AAQ19" s="51"/>
      <c r="AAR19" s="51"/>
      <c r="AAS19" s="51"/>
      <c r="AAT19" s="51"/>
      <c r="AAU19" s="51"/>
      <c r="AAV19" s="51"/>
      <c r="AAW19" s="51"/>
      <c r="AAX19" s="51"/>
      <c r="AAY19" s="51"/>
      <c r="AAZ19" s="51"/>
      <c r="ABA19" s="51"/>
      <c r="ABB19" s="51"/>
      <c r="ABC19" s="51"/>
      <c r="ABD19" s="51"/>
      <c r="ABE19" s="51"/>
      <c r="ABF19" s="51"/>
      <c r="ABG19" s="51"/>
      <c r="ABH19" s="51"/>
      <c r="ABI19" s="51"/>
      <c r="ABJ19" s="51"/>
      <c r="ABK19" s="51"/>
      <c r="ABL19" s="51"/>
      <c r="ABM19" s="51"/>
      <c r="ABN19" s="51"/>
      <c r="ABO19" s="51"/>
      <c r="ABP19" s="51"/>
      <c r="ABQ19" s="51"/>
      <c r="ABR19" s="51"/>
      <c r="ABS19" s="51"/>
      <c r="ABT19" s="51"/>
      <c r="ABU19" s="51"/>
      <c r="ABV19" s="51"/>
      <c r="ABW19" s="51"/>
      <c r="ABX19" s="51"/>
      <c r="ABY19" s="51"/>
      <c r="ABZ19" s="51"/>
      <c r="ACA19" s="51"/>
      <c r="ACB19" s="51"/>
      <c r="ACC19" s="51"/>
      <c r="ACD19" s="51"/>
      <c r="ACE19" s="51"/>
      <c r="ACF19" s="51"/>
      <c r="ACG19" s="51"/>
      <c r="ACH19" s="51"/>
      <c r="ACI19" s="51"/>
      <c r="ACJ19" s="51"/>
      <c r="ACK19" s="51"/>
      <c r="ACL19" s="51"/>
      <c r="ACM19" s="51"/>
      <c r="ACN19" s="51"/>
      <c r="ACO19" s="51"/>
      <c r="ACP19" s="51"/>
      <c r="ACQ19" s="51"/>
      <c r="ACR19" s="51"/>
      <c r="ACS19" s="51"/>
      <c r="ACT19" s="51"/>
      <c r="ACU19" s="51"/>
      <c r="ACV19" s="51"/>
      <c r="ACW19" s="51"/>
      <c r="ACX19" s="51"/>
      <c r="ACY19" s="51"/>
      <c r="ACZ19" s="51"/>
      <c r="ADA19" s="51"/>
      <c r="ADB19" s="51"/>
      <c r="ADC19" s="51"/>
      <c r="ADD19" s="51"/>
      <c r="ADE19" s="51"/>
      <c r="ADF19" s="51"/>
      <c r="ADG19" s="51"/>
      <c r="ADH19" s="51"/>
      <c r="ADI19" s="51"/>
      <c r="ADJ19" s="51"/>
      <c r="ADK19" s="51"/>
      <c r="ADL19" s="51"/>
      <c r="ADM19" s="51"/>
      <c r="ADN19" s="51"/>
      <c r="ADO19" s="51"/>
      <c r="ADP19" s="51"/>
      <c r="ADQ19" s="51"/>
      <c r="ADR19" s="51"/>
      <c r="ADS19" s="51"/>
      <c r="ADT19" s="51"/>
      <c r="ADU19" s="51"/>
      <c r="ADV19" s="51"/>
      <c r="ADW19" s="51"/>
      <c r="ADX19" s="51"/>
      <c r="ADY19" s="51"/>
      <c r="ADZ19" s="51"/>
      <c r="AEA19" s="51"/>
      <c r="AEB19" s="51"/>
      <c r="AEC19" s="51"/>
      <c r="AED19" s="51"/>
      <c r="AEE19" s="51"/>
      <c r="AEF19" s="51"/>
      <c r="AEG19" s="51"/>
      <c r="AEH19" s="51"/>
      <c r="AEI19" s="51"/>
      <c r="AEJ19" s="51"/>
      <c r="AEK19" s="51"/>
      <c r="AEL19" s="51"/>
      <c r="AEM19" s="51"/>
      <c r="AEN19" s="51"/>
      <c r="AEO19" s="51"/>
      <c r="AEP19" s="51"/>
      <c r="AEQ19" s="51"/>
      <c r="AER19" s="51"/>
      <c r="AES19" s="51"/>
      <c r="AET19" s="51"/>
      <c r="AEU19" s="51"/>
      <c r="AEV19" s="51"/>
      <c r="AEW19" s="51"/>
      <c r="AEX19" s="51"/>
      <c r="AEY19" s="51"/>
      <c r="AEZ19" s="51"/>
      <c r="AFA19" s="51"/>
      <c r="AFB19" s="51"/>
      <c r="AFC19" s="51"/>
      <c r="AFD19" s="51"/>
      <c r="AFE19" s="51"/>
      <c r="AFF19" s="51"/>
      <c r="AFG19" s="51"/>
      <c r="AFH19" s="51"/>
      <c r="AFI19" s="51"/>
      <c r="AFJ19" s="51"/>
      <c r="AFK19" s="51"/>
      <c r="AFL19" s="51"/>
      <c r="AFM19" s="51"/>
      <c r="AFN19" s="51"/>
      <c r="AFO19" s="51"/>
      <c r="AFP19" s="51"/>
      <c r="AFQ19" s="51"/>
      <c r="AFR19" s="51"/>
      <c r="AFS19" s="51"/>
      <c r="AFT19" s="51"/>
      <c r="AFU19" s="51"/>
      <c r="AFV19" s="51"/>
      <c r="AFW19" s="51"/>
      <c r="AFX19" s="51"/>
      <c r="AFY19" s="51"/>
      <c r="AFZ19" s="51"/>
      <c r="AGA19" s="51"/>
      <c r="AGB19" s="51"/>
      <c r="AGC19" s="51"/>
      <c r="AGD19" s="51"/>
      <c r="AGE19" s="51"/>
      <c r="AGF19" s="51"/>
      <c r="AGG19" s="51"/>
      <c r="AGH19" s="51"/>
      <c r="AGI19" s="51"/>
      <c r="AGJ19" s="51"/>
      <c r="AGK19" s="51"/>
      <c r="AGL19" s="51"/>
      <c r="AGM19" s="51"/>
      <c r="AGN19" s="51"/>
      <c r="AGO19" s="51"/>
      <c r="AGP19" s="51"/>
      <c r="AGQ19" s="51"/>
      <c r="AGR19" s="51"/>
      <c r="AGS19" s="51"/>
      <c r="AGT19" s="51"/>
      <c r="AGU19" s="51"/>
      <c r="AGV19" s="51"/>
      <c r="AGW19" s="51"/>
      <c r="AGX19" s="51"/>
      <c r="AGY19" s="51"/>
      <c r="AGZ19" s="51"/>
      <c r="AHA19" s="51"/>
      <c r="AHB19" s="51"/>
      <c r="AHC19" s="51"/>
      <c r="AHD19" s="51"/>
      <c r="AHE19" s="51"/>
      <c r="AHF19" s="51"/>
      <c r="AHG19" s="51"/>
      <c r="AHH19" s="51"/>
      <c r="AHI19" s="51"/>
      <c r="AHJ19" s="51"/>
      <c r="AHK19" s="51"/>
      <c r="AHL19" s="51"/>
      <c r="AHM19" s="51"/>
      <c r="AHN19" s="51"/>
      <c r="AHO19" s="51"/>
      <c r="AHP19" s="51"/>
      <c r="AHQ19" s="51"/>
      <c r="AHR19" s="51"/>
      <c r="AHS19" s="51"/>
      <c r="AHT19" s="51"/>
      <c r="AHU19" s="51"/>
      <c r="AHV19" s="51"/>
      <c r="AHW19" s="51"/>
      <c r="AHX19" s="51"/>
      <c r="AHY19" s="51"/>
      <c r="AHZ19" s="51"/>
      <c r="AIA19" s="51"/>
      <c r="AIB19" s="51"/>
      <c r="AIC19" s="51"/>
      <c r="AID19" s="51"/>
      <c r="AIE19" s="51"/>
      <c r="AIF19" s="51"/>
      <c r="AIG19" s="51"/>
      <c r="AIH19" s="51"/>
      <c r="AII19" s="51"/>
      <c r="AIJ19" s="51"/>
      <c r="AIK19" s="51"/>
      <c r="AIL19" s="51"/>
      <c r="AIM19" s="51"/>
      <c r="AIN19" s="51"/>
      <c r="AIO19" s="51"/>
      <c r="AIP19" s="51"/>
      <c r="AIQ19" s="51"/>
      <c r="AIR19" s="51"/>
      <c r="AIS19" s="51"/>
      <c r="AIT19" s="51"/>
      <c r="AIU19" s="51"/>
      <c r="AIV19" s="51"/>
      <c r="AIW19" s="51"/>
      <c r="AIX19" s="51"/>
      <c r="AIY19" s="51"/>
      <c r="AIZ19" s="51"/>
      <c r="AJA19" s="51"/>
      <c r="AJB19" s="51"/>
      <c r="AJC19" s="51"/>
      <c r="AJD19" s="51"/>
      <c r="AJE19" s="51"/>
      <c r="AJF19" s="51"/>
      <c r="AJG19" s="51"/>
      <c r="AJH19" s="51"/>
      <c r="AJI19" s="51"/>
      <c r="AJJ19" s="51"/>
      <c r="AJK19" s="51"/>
      <c r="AJL19" s="51"/>
      <c r="AJM19" s="51"/>
      <c r="AJN19" s="51"/>
      <c r="AJO19" s="51"/>
      <c r="AJP19" s="51"/>
      <c r="AJQ19" s="51"/>
      <c r="AJR19" s="51"/>
      <c r="AJS19" s="51"/>
      <c r="AJT19" s="51"/>
      <c r="AJU19" s="51"/>
      <c r="AJV19" s="51"/>
      <c r="AJW19" s="51"/>
      <c r="AJX19" s="51"/>
      <c r="AJY19" s="51"/>
      <c r="AJZ19" s="51"/>
      <c r="AKA19" s="51"/>
      <c r="AKB19" s="51"/>
      <c r="AKC19" s="51"/>
      <c r="AKD19" s="51"/>
      <c r="AKE19" s="51"/>
      <c r="AKF19" s="51"/>
      <c r="AKG19" s="51"/>
      <c r="AKH19" s="51"/>
      <c r="AKI19" s="51"/>
      <c r="AKJ19" s="51"/>
      <c r="AKK19" s="51"/>
      <c r="AKL19" s="51"/>
      <c r="AKM19" s="51"/>
      <c r="AKN19" s="51"/>
      <c r="AKO19" s="51"/>
      <c r="AKP19" s="51"/>
      <c r="AKQ19" s="51"/>
      <c r="AKR19" s="51"/>
      <c r="AKS19" s="51"/>
      <c r="AKT19" s="51"/>
      <c r="AKU19" s="51"/>
      <c r="AKV19" s="51"/>
      <c r="AKW19" s="51"/>
      <c r="AKX19" s="51"/>
      <c r="AKY19" s="51"/>
      <c r="AKZ19" s="51"/>
      <c r="ALA19" s="51"/>
      <c r="ALB19" s="51"/>
      <c r="ALC19" s="51"/>
      <c r="ALD19" s="51"/>
      <c r="ALE19" s="51"/>
      <c r="ALF19" s="51"/>
      <c r="ALG19" s="51"/>
      <c r="ALH19" s="51"/>
      <c r="ALI19" s="51"/>
      <c r="ALJ19" s="51"/>
      <c r="ALK19" s="51"/>
      <c r="ALL19" s="51"/>
      <c r="ALM19" s="51"/>
      <c r="ALN19" s="51"/>
      <c r="ALO19" s="51"/>
      <c r="ALP19" s="51"/>
      <c r="ALQ19" s="51"/>
      <c r="ALR19" s="51"/>
      <c r="ALS19" s="51"/>
      <c r="ALT19" s="51"/>
      <c r="ALU19" s="51"/>
      <c r="ALV19" s="51"/>
      <c r="ALW19" s="51"/>
      <c r="ALX19" s="51"/>
      <c r="ALY19" s="51"/>
    </row>
    <row r="20" spans="1:1013" s="50" customFormat="1" ht="38.25" customHeight="1" x14ac:dyDescent="0.25">
      <c r="A20" s="113" t="s">
        <v>308</v>
      </c>
      <c r="B20" s="114"/>
      <c r="C20" s="114"/>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c r="IR20" s="51"/>
      <c r="IS20" s="51"/>
      <c r="IT20" s="51"/>
      <c r="IU20" s="51"/>
      <c r="IV20" s="51"/>
      <c r="IW20" s="51"/>
      <c r="IX20" s="51"/>
      <c r="IY20" s="51"/>
      <c r="IZ20" s="51"/>
      <c r="JA20" s="51"/>
      <c r="JB20" s="51"/>
      <c r="JC20" s="51"/>
      <c r="JD20" s="51"/>
      <c r="JE20" s="51"/>
      <c r="JF20" s="51"/>
      <c r="JG20" s="51"/>
      <c r="JH20" s="51"/>
      <c r="JI20" s="51"/>
      <c r="JJ20" s="51"/>
      <c r="JK20" s="51"/>
      <c r="JL20" s="51"/>
      <c r="JM20" s="51"/>
      <c r="JN20" s="51"/>
      <c r="JO20" s="51"/>
      <c r="JP20" s="51"/>
      <c r="JQ20" s="51"/>
      <c r="JR20" s="51"/>
      <c r="JS20" s="51"/>
      <c r="JT20" s="51"/>
      <c r="JU20" s="51"/>
      <c r="JV20" s="51"/>
      <c r="JW20" s="51"/>
      <c r="JX20" s="51"/>
      <c r="JY20" s="51"/>
      <c r="JZ20" s="51"/>
      <c r="KA20" s="51"/>
      <c r="KB20" s="51"/>
      <c r="KC20" s="51"/>
      <c r="KD20" s="51"/>
      <c r="KE20" s="51"/>
      <c r="KF20" s="51"/>
      <c r="KG20" s="51"/>
      <c r="KH20" s="51"/>
      <c r="KI20" s="51"/>
      <c r="KJ20" s="51"/>
      <c r="KK20" s="51"/>
      <c r="KL20" s="51"/>
      <c r="KM20" s="51"/>
      <c r="KN20" s="51"/>
      <c r="KO20" s="51"/>
      <c r="KP20" s="51"/>
      <c r="KQ20" s="51"/>
      <c r="KR20" s="51"/>
      <c r="KS20" s="51"/>
      <c r="KT20" s="51"/>
      <c r="KU20" s="51"/>
      <c r="KV20" s="51"/>
      <c r="KW20" s="51"/>
      <c r="KX20" s="51"/>
      <c r="KY20" s="51"/>
      <c r="KZ20" s="51"/>
      <c r="LA20" s="51"/>
      <c r="LB20" s="51"/>
      <c r="LC20" s="51"/>
      <c r="LD20" s="51"/>
      <c r="LE20" s="51"/>
      <c r="LF20" s="51"/>
      <c r="LG20" s="51"/>
      <c r="LH20" s="51"/>
      <c r="LI20" s="51"/>
      <c r="LJ20" s="51"/>
      <c r="LK20" s="51"/>
      <c r="LL20" s="51"/>
      <c r="LM20" s="51"/>
      <c r="LN20" s="51"/>
      <c r="LO20" s="51"/>
      <c r="LP20" s="51"/>
      <c r="LQ20" s="51"/>
      <c r="LR20" s="51"/>
      <c r="LS20" s="51"/>
      <c r="LT20" s="51"/>
      <c r="LU20" s="51"/>
      <c r="LV20" s="51"/>
      <c r="LW20" s="51"/>
      <c r="LX20" s="51"/>
      <c r="LY20" s="51"/>
      <c r="LZ20" s="51"/>
      <c r="MA20" s="51"/>
      <c r="MB20" s="51"/>
      <c r="MC20" s="51"/>
      <c r="MD20" s="51"/>
      <c r="ME20" s="51"/>
      <c r="MF20" s="51"/>
      <c r="MG20" s="51"/>
      <c r="MH20" s="51"/>
      <c r="MI20" s="51"/>
      <c r="MJ20" s="51"/>
      <c r="MK20" s="51"/>
      <c r="ML20" s="51"/>
      <c r="MM20" s="51"/>
      <c r="MN20" s="51"/>
      <c r="MO20" s="51"/>
      <c r="MP20" s="51"/>
      <c r="MQ20" s="51"/>
      <c r="MR20" s="51"/>
      <c r="MS20" s="51"/>
      <c r="MT20" s="51"/>
      <c r="MU20" s="51"/>
      <c r="MV20" s="51"/>
      <c r="MW20" s="51"/>
      <c r="MX20" s="51"/>
      <c r="MY20" s="51"/>
      <c r="MZ20" s="51"/>
      <c r="NA20" s="51"/>
      <c r="NB20" s="51"/>
      <c r="NC20" s="51"/>
      <c r="ND20" s="51"/>
      <c r="NE20" s="51"/>
      <c r="NF20" s="51"/>
      <c r="NG20" s="51"/>
      <c r="NH20" s="51"/>
      <c r="NI20" s="51"/>
      <c r="NJ20" s="51"/>
      <c r="NK20" s="51"/>
      <c r="NL20" s="51"/>
      <c r="NM20" s="51"/>
      <c r="NN20" s="51"/>
      <c r="NO20" s="51"/>
      <c r="NP20" s="51"/>
      <c r="NQ20" s="51"/>
      <c r="NR20" s="51"/>
      <c r="NS20" s="51"/>
      <c r="NT20" s="51"/>
      <c r="NU20" s="51"/>
      <c r="NV20" s="51"/>
      <c r="NW20" s="51"/>
      <c r="NX20" s="51"/>
      <c r="NY20" s="51"/>
      <c r="NZ20" s="51"/>
      <c r="OA20" s="51"/>
      <c r="OB20" s="51"/>
      <c r="OC20" s="51"/>
      <c r="OD20" s="51"/>
      <c r="OE20" s="51"/>
      <c r="OF20" s="51"/>
      <c r="OG20" s="51"/>
      <c r="OH20" s="51"/>
      <c r="OI20" s="51"/>
      <c r="OJ20" s="51"/>
      <c r="OK20" s="51"/>
      <c r="OL20" s="51"/>
      <c r="OM20" s="51"/>
      <c r="ON20" s="51"/>
      <c r="OO20" s="51"/>
      <c r="OP20" s="51"/>
      <c r="OQ20" s="51"/>
      <c r="OR20" s="51"/>
      <c r="OS20" s="51"/>
      <c r="OT20" s="51"/>
      <c r="OU20" s="51"/>
      <c r="OV20" s="51"/>
      <c r="OW20" s="51"/>
      <c r="OX20" s="51"/>
      <c r="OY20" s="51"/>
      <c r="OZ20" s="51"/>
      <c r="PA20" s="51"/>
      <c r="PB20" s="51"/>
      <c r="PC20" s="51"/>
      <c r="PD20" s="51"/>
      <c r="PE20" s="51"/>
      <c r="PF20" s="51"/>
      <c r="PG20" s="51"/>
      <c r="PH20" s="51"/>
      <c r="PI20" s="51"/>
      <c r="PJ20" s="51"/>
      <c r="PK20" s="51"/>
      <c r="PL20" s="51"/>
      <c r="PM20" s="51"/>
      <c r="PN20" s="51"/>
      <c r="PO20" s="51"/>
      <c r="PP20" s="51"/>
      <c r="PQ20" s="51"/>
      <c r="PR20" s="51"/>
      <c r="PS20" s="51"/>
      <c r="PT20" s="51"/>
      <c r="PU20" s="51"/>
      <c r="PV20" s="51"/>
      <c r="PW20" s="51"/>
      <c r="PX20" s="51"/>
      <c r="PY20" s="51"/>
      <c r="PZ20" s="51"/>
      <c r="QA20" s="51"/>
      <c r="QB20" s="51"/>
      <c r="QC20" s="51"/>
      <c r="QD20" s="51"/>
      <c r="QE20" s="51"/>
      <c r="QF20" s="51"/>
      <c r="QG20" s="51"/>
      <c r="QH20" s="51"/>
      <c r="QI20" s="51"/>
      <c r="QJ20" s="51"/>
      <c r="QK20" s="51"/>
      <c r="QL20" s="51"/>
      <c r="QM20" s="51"/>
      <c r="QN20" s="51"/>
      <c r="QO20" s="51"/>
      <c r="QP20" s="51"/>
      <c r="QQ20" s="51"/>
      <c r="QR20" s="51"/>
      <c r="QS20" s="51"/>
      <c r="QT20" s="51"/>
      <c r="QU20" s="51"/>
      <c r="QV20" s="51"/>
      <c r="QW20" s="51"/>
      <c r="QX20" s="51"/>
      <c r="QY20" s="51"/>
      <c r="QZ20" s="51"/>
      <c r="RA20" s="51"/>
      <c r="RB20" s="51"/>
      <c r="RC20" s="51"/>
      <c r="RD20" s="51"/>
      <c r="RE20" s="51"/>
      <c r="RF20" s="51"/>
      <c r="RG20" s="51"/>
      <c r="RH20" s="51"/>
      <c r="RI20" s="51"/>
      <c r="RJ20" s="51"/>
      <c r="RK20" s="51"/>
      <c r="RL20" s="51"/>
      <c r="RM20" s="51"/>
      <c r="RN20" s="51"/>
      <c r="RO20" s="51"/>
      <c r="RP20" s="51"/>
      <c r="RQ20" s="51"/>
      <c r="RR20" s="51"/>
      <c r="RS20" s="51"/>
      <c r="RT20" s="51"/>
      <c r="RU20" s="51"/>
      <c r="RV20" s="51"/>
      <c r="RW20" s="51"/>
      <c r="RX20" s="51"/>
      <c r="RY20" s="51"/>
      <c r="RZ20" s="51"/>
      <c r="SA20" s="51"/>
      <c r="SB20" s="51"/>
      <c r="SC20" s="51"/>
      <c r="SD20" s="51"/>
      <c r="SE20" s="51"/>
      <c r="SF20" s="51"/>
      <c r="SG20" s="51"/>
      <c r="SH20" s="51"/>
      <c r="SI20" s="51"/>
      <c r="SJ20" s="51"/>
      <c r="SK20" s="51"/>
      <c r="SL20" s="51"/>
      <c r="SM20" s="51"/>
      <c r="SN20" s="51"/>
      <c r="SO20" s="51"/>
      <c r="SP20" s="51"/>
      <c r="SQ20" s="51"/>
      <c r="SR20" s="51"/>
      <c r="SS20" s="51"/>
      <c r="ST20" s="51"/>
      <c r="SU20" s="51"/>
      <c r="SV20" s="51"/>
      <c r="SW20" s="51"/>
      <c r="SX20" s="51"/>
      <c r="SY20" s="51"/>
      <c r="SZ20" s="51"/>
      <c r="TA20" s="51"/>
      <c r="TB20" s="51"/>
      <c r="TC20" s="51"/>
      <c r="TD20" s="51"/>
      <c r="TE20" s="51"/>
      <c r="TF20" s="51"/>
      <c r="TG20" s="51"/>
      <c r="TH20" s="51"/>
      <c r="TI20" s="51"/>
      <c r="TJ20" s="51"/>
      <c r="TK20" s="51"/>
      <c r="TL20" s="51"/>
      <c r="TM20" s="51"/>
      <c r="TN20" s="51"/>
      <c r="TO20" s="51"/>
      <c r="TP20" s="51"/>
      <c r="TQ20" s="51"/>
      <c r="TR20" s="51"/>
      <c r="TS20" s="51"/>
      <c r="TT20" s="51"/>
      <c r="TU20" s="51"/>
      <c r="TV20" s="51"/>
      <c r="TW20" s="51"/>
      <c r="TX20" s="51"/>
      <c r="TY20" s="51"/>
      <c r="TZ20" s="51"/>
      <c r="UA20" s="51"/>
      <c r="UB20" s="51"/>
      <c r="UC20" s="51"/>
      <c r="UD20" s="51"/>
      <c r="UE20" s="51"/>
      <c r="UF20" s="51"/>
      <c r="UG20" s="51"/>
      <c r="UH20" s="51"/>
      <c r="UI20" s="51"/>
      <c r="UJ20" s="51"/>
      <c r="UK20" s="51"/>
      <c r="UL20" s="51"/>
      <c r="UM20" s="51"/>
      <c r="UN20" s="51"/>
      <c r="UO20" s="51"/>
      <c r="UP20" s="51"/>
      <c r="UQ20" s="51"/>
      <c r="UR20" s="51"/>
      <c r="US20" s="51"/>
      <c r="UT20" s="51"/>
      <c r="UU20" s="51"/>
      <c r="UV20" s="51"/>
      <c r="UW20" s="51"/>
      <c r="UX20" s="51"/>
      <c r="UY20" s="51"/>
      <c r="UZ20" s="51"/>
      <c r="VA20" s="51"/>
      <c r="VB20" s="51"/>
      <c r="VC20" s="51"/>
      <c r="VD20" s="51"/>
      <c r="VE20" s="51"/>
      <c r="VF20" s="51"/>
      <c r="VG20" s="51"/>
      <c r="VH20" s="51"/>
      <c r="VI20" s="51"/>
      <c r="VJ20" s="51"/>
      <c r="VK20" s="51"/>
      <c r="VL20" s="51"/>
      <c r="VM20" s="51"/>
      <c r="VN20" s="51"/>
      <c r="VO20" s="51"/>
      <c r="VP20" s="51"/>
      <c r="VQ20" s="51"/>
      <c r="VR20" s="51"/>
      <c r="VS20" s="51"/>
      <c r="VT20" s="51"/>
      <c r="VU20" s="51"/>
      <c r="VV20" s="51"/>
      <c r="VW20" s="51"/>
      <c r="VX20" s="51"/>
      <c r="VY20" s="51"/>
      <c r="VZ20" s="51"/>
      <c r="WA20" s="51"/>
      <c r="WB20" s="51"/>
      <c r="WC20" s="51"/>
      <c r="WD20" s="51"/>
      <c r="WE20" s="51"/>
      <c r="WF20" s="51"/>
      <c r="WG20" s="51"/>
      <c r="WH20" s="51"/>
      <c r="WI20" s="51"/>
      <c r="WJ20" s="51"/>
      <c r="WK20" s="51"/>
      <c r="WL20" s="51"/>
      <c r="WM20" s="51"/>
      <c r="WN20" s="51"/>
      <c r="WO20" s="51"/>
      <c r="WP20" s="51"/>
      <c r="WQ20" s="51"/>
      <c r="WR20" s="51"/>
      <c r="WS20" s="51"/>
      <c r="WT20" s="51"/>
      <c r="WU20" s="51"/>
      <c r="WV20" s="51"/>
      <c r="WW20" s="51"/>
      <c r="WX20" s="51"/>
      <c r="WY20" s="51"/>
      <c r="WZ20" s="51"/>
      <c r="XA20" s="51"/>
      <c r="XB20" s="51"/>
      <c r="XC20" s="51"/>
      <c r="XD20" s="51"/>
      <c r="XE20" s="51"/>
      <c r="XF20" s="51"/>
      <c r="XG20" s="51"/>
      <c r="XH20" s="51"/>
      <c r="XI20" s="51"/>
      <c r="XJ20" s="51"/>
      <c r="XK20" s="51"/>
      <c r="XL20" s="51"/>
      <c r="XM20" s="51"/>
      <c r="XN20" s="51"/>
      <c r="XO20" s="51"/>
      <c r="XP20" s="51"/>
      <c r="XQ20" s="51"/>
      <c r="XR20" s="51"/>
      <c r="XS20" s="51"/>
      <c r="XT20" s="51"/>
      <c r="XU20" s="51"/>
      <c r="XV20" s="51"/>
      <c r="XW20" s="51"/>
      <c r="XX20" s="51"/>
      <c r="XY20" s="51"/>
      <c r="XZ20" s="51"/>
      <c r="YA20" s="51"/>
      <c r="YB20" s="51"/>
      <c r="YC20" s="51"/>
      <c r="YD20" s="51"/>
      <c r="YE20" s="51"/>
      <c r="YF20" s="51"/>
      <c r="YG20" s="51"/>
      <c r="YH20" s="51"/>
      <c r="YI20" s="51"/>
      <c r="YJ20" s="51"/>
      <c r="YK20" s="51"/>
      <c r="YL20" s="51"/>
      <c r="YM20" s="51"/>
      <c r="YN20" s="51"/>
      <c r="YO20" s="51"/>
      <c r="YP20" s="51"/>
      <c r="YQ20" s="51"/>
      <c r="YR20" s="51"/>
      <c r="YS20" s="51"/>
      <c r="YT20" s="51"/>
      <c r="YU20" s="51"/>
      <c r="YV20" s="51"/>
      <c r="YW20" s="51"/>
      <c r="YX20" s="51"/>
      <c r="YY20" s="51"/>
      <c r="YZ20" s="51"/>
      <c r="ZA20" s="51"/>
      <c r="ZB20" s="51"/>
      <c r="ZC20" s="51"/>
      <c r="ZD20" s="51"/>
      <c r="ZE20" s="51"/>
      <c r="ZF20" s="51"/>
      <c r="ZG20" s="51"/>
      <c r="ZH20" s="51"/>
      <c r="ZI20" s="51"/>
      <c r="ZJ20" s="51"/>
      <c r="ZK20" s="51"/>
      <c r="ZL20" s="51"/>
      <c r="ZM20" s="51"/>
      <c r="ZN20" s="51"/>
      <c r="ZO20" s="51"/>
      <c r="ZP20" s="51"/>
      <c r="ZQ20" s="51"/>
      <c r="ZR20" s="51"/>
      <c r="ZS20" s="51"/>
      <c r="ZT20" s="51"/>
      <c r="ZU20" s="51"/>
      <c r="ZV20" s="51"/>
      <c r="ZW20" s="51"/>
      <c r="ZX20" s="51"/>
      <c r="ZY20" s="51"/>
      <c r="ZZ20" s="51"/>
      <c r="AAA20" s="51"/>
      <c r="AAB20" s="51"/>
      <c r="AAC20" s="51"/>
      <c r="AAD20" s="51"/>
      <c r="AAE20" s="51"/>
      <c r="AAF20" s="51"/>
      <c r="AAG20" s="51"/>
      <c r="AAH20" s="51"/>
      <c r="AAI20" s="51"/>
      <c r="AAJ20" s="51"/>
      <c r="AAK20" s="51"/>
      <c r="AAL20" s="51"/>
      <c r="AAM20" s="51"/>
      <c r="AAN20" s="51"/>
      <c r="AAO20" s="51"/>
      <c r="AAP20" s="51"/>
      <c r="AAQ20" s="51"/>
      <c r="AAR20" s="51"/>
      <c r="AAS20" s="51"/>
      <c r="AAT20" s="51"/>
      <c r="AAU20" s="51"/>
      <c r="AAV20" s="51"/>
      <c r="AAW20" s="51"/>
      <c r="AAX20" s="51"/>
      <c r="AAY20" s="51"/>
      <c r="AAZ20" s="51"/>
      <c r="ABA20" s="51"/>
      <c r="ABB20" s="51"/>
      <c r="ABC20" s="51"/>
      <c r="ABD20" s="51"/>
      <c r="ABE20" s="51"/>
      <c r="ABF20" s="51"/>
      <c r="ABG20" s="51"/>
      <c r="ABH20" s="51"/>
      <c r="ABI20" s="51"/>
      <c r="ABJ20" s="51"/>
      <c r="ABK20" s="51"/>
      <c r="ABL20" s="51"/>
      <c r="ABM20" s="51"/>
      <c r="ABN20" s="51"/>
      <c r="ABO20" s="51"/>
      <c r="ABP20" s="51"/>
      <c r="ABQ20" s="51"/>
      <c r="ABR20" s="51"/>
      <c r="ABS20" s="51"/>
      <c r="ABT20" s="51"/>
      <c r="ABU20" s="51"/>
      <c r="ABV20" s="51"/>
      <c r="ABW20" s="51"/>
      <c r="ABX20" s="51"/>
      <c r="ABY20" s="51"/>
      <c r="ABZ20" s="51"/>
      <c r="ACA20" s="51"/>
      <c r="ACB20" s="51"/>
      <c r="ACC20" s="51"/>
      <c r="ACD20" s="51"/>
      <c r="ACE20" s="51"/>
      <c r="ACF20" s="51"/>
      <c r="ACG20" s="51"/>
      <c r="ACH20" s="51"/>
      <c r="ACI20" s="51"/>
      <c r="ACJ20" s="51"/>
      <c r="ACK20" s="51"/>
      <c r="ACL20" s="51"/>
      <c r="ACM20" s="51"/>
      <c r="ACN20" s="51"/>
      <c r="ACO20" s="51"/>
      <c r="ACP20" s="51"/>
      <c r="ACQ20" s="51"/>
      <c r="ACR20" s="51"/>
      <c r="ACS20" s="51"/>
      <c r="ACT20" s="51"/>
      <c r="ACU20" s="51"/>
      <c r="ACV20" s="51"/>
      <c r="ACW20" s="51"/>
      <c r="ACX20" s="51"/>
      <c r="ACY20" s="51"/>
      <c r="ACZ20" s="51"/>
      <c r="ADA20" s="51"/>
      <c r="ADB20" s="51"/>
      <c r="ADC20" s="51"/>
      <c r="ADD20" s="51"/>
      <c r="ADE20" s="51"/>
      <c r="ADF20" s="51"/>
      <c r="ADG20" s="51"/>
      <c r="ADH20" s="51"/>
      <c r="ADI20" s="51"/>
      <c r="ADJ20" s="51"/>
      <c r="ADK20" s="51"/>
      <c r="ADL20" s="51"/>
      <c r="ADM20" s="51"/>
      <c r="ADN20" s="51"/>
      <c r="ADO20" s="51"/>
      <c r="ADP20" s="51"/>
      <c r="ADQ20" s="51"/>
      <c r="ADR20" s="51"/>
      <c r="ADS20" s="51"/>
      <c r="ADT20" s="51"/>
      <c r="ADU20" s="51"/>
      <c r="ADV20" s="51"/>
      <c r="ADW20" s="51"/>
      <c r="ADX20" s="51"/>
      <c r="ADY20" s="51"/>
      <c r="ADZ20" s="51"/>
      <c r="AEA20" s="51"/>
      <c r="AEB20" s="51"/>
      <c r="AEC20" s="51"/>
      <c r="AED20" s="51"/>
      <c r="AEE20" s="51"/>
      <c r="AEF20" s="51"/>
      <c r="AEG20" s="51"/>
      <c r="AEH20" s="51"/>
      <c r="AEI20" s="51"/>
      <c r="AEJ20" s="51"/>
      <c r="AEK20" s="51"/>
      <c r="AEL20" s="51"/>
      <c r="AEM20" s="51"/>
      <c r="AEN20" s="51"/>
      <c r="AEO20" s="51"/>
      <c r="AEP20" s="51"/>
      <c r="AEQ20" s="51"/>
      <c r="AER20" s="51"/>
      <c r="AES20" s="51"/>
      <c r="AET20" s="51"/>
      <c r="AEU20" s="51"/>
      <c r="AEV20" s="51"/>
      <c r="AEW20" s="51"/>
      <c r="AEX20" s="51"/>
      <c r="AEY20" s="51"/>
      <c r="AEZ20" s="51"/>
      <c r="AFA20" s="51"/>
      <c r="AFB20" s="51"/>
      <c r="AFC20" s="51"/>
      <c r="AFD20" s="51"/>
      <c r="AFE20" s="51"/>
      <c r="AFF20" s="51"/>
      <c r="AFG20" s="51"/>
      <c r="AFH20" s="51"/>
      <c r="AFI20" s="51"/>
      <c r="AFJ20" s="51"/>
      <c r="AFK20" s="51"/>
      <c r="AFL20" s="51"/>
      <c r="AFM20" s="51"/>
      <c r="AFN20" s="51"/>
      <c r="AFO20" s="51"/>
      <c r="AFP20" s="51"/>
      <c r="AFQ20" s="51"/>
      <c r="AFR20" s="51"/>
      <c r="AFS20" s="51"/>
      <c r="AFT20" s="51"/>
      <c r="AFU20" s="51"/>
      <c r="AFV20" s="51"/>
      <c r="AFW20" s="51"/>
      <c r="AFX20" s="51"/>
      <c r="AFY20" s="51"/>
      <c r="AFZ20" s="51"/>
      <c r="AGA20" s="51"/>
      <c r="AGB20" s="51"/>
      <c r="AGC20" s="51"/>
      <c r="AGD20" s="51"/>
      <c r="AGE20" s="51"/>
      <c r="AGF20" s="51"/>
      <c r="AGG20" s="51"/>
      <c r="AGH20" s="51"/>
      <c r="AGI20" s="51"/>
      <c r="AGJ20" s="51"/>
      <c r="AGK20" s="51"/>
      <c r="AGL20" s="51"/>
      <c r="AGM20" s="51"/>
      <c r="AGN20" s="51"/>
      <c r="AGO20" s="51"/>
      <c r="AGP20" s="51"/>
      <c r="AGQ20" s="51"/>
      <c r="AGR20" s="51"/>
      <c r="AGS20" s="51"/>
      <c r="AGT20" s="51"/>
      <c r="AGU20" s="51"/>
      <c r="AGV20" s="51"/>
      <c r="AGW20" s="51"/>
      <c r="AGX20" s="51"/>
      <c r="AGY20" s="51"/>
      <c r="AGZ20" s="51"/>
      <c r="AHA20" s="51"/>
      <c r="AHB20" s="51"/>
      <c r="AHC20" s="51"/>
      <c r="AHD20" s="51"/>
      <c r="AHE20" s="51"/>
      <c r="AHF20" s="51"/>
      <c r="AHG20" s="51"/>
      <c r="AHH20" s="51"/>
      <c r="AHI20" s="51"/>
      <c r="AHJ20" s="51"/>
      <c r="AHK20" s="51"/>
      <c r="AHL20" s="51"/>
      <c r="AHM20" s="51"/>
      <c r="AHN20" s="51"/>
      <c r="AHO20" s="51"/>
      <c r="AHP20" s="51"/>
      <c r="AHQ20" s="51"/>
      <c r="AHR20" s="51"/>
      <c r="AHS20" s="51"/>
      <c r="AHT20" s="51"/>
      <c r="AHU20" s="51"/>
      <c r="AHV20" s="51"/>
      <c r="AHW20" s="51"/>
      <c r="AHX20" s="51"/>
      <c r="AHY20" s="51"/>
      <c r="AHZ20" s="51"/>
      <c r="AIA20" s="51"/>
      <c r="AIB20" s="51"/>
      <c r="AIC20" s="51"/>
      <c r="AID20" s="51"/>
      <c r="AIE20" s="51"/>
      <c r="AIF20" s="51"/>
      <c r="AIG20" s="51"/>
      <c r="AIH20" s="51"/>
      <c r="AII20" s="51"/>
      <c r="AIJ20" s="51"/>
      <c r="AIK20" s="51"/>
      <c r="AIL20" s="51"/>
      <c r="AIM20" s="51"/>
      <c r="AIN20" s="51"/>
      <c r="AIO20" s="51"/>
      <c r="AIP20" s="51"/>
      <c r="AIQ20" s="51"/>
      <c r="AIR20" s="51"/>
      <c r="AIS20" s="51"/>
      <c r="AIT20" s="51"/>
      <c r="AIU20" s="51"/>
      <c r="AIV20" s="51"/>
      <c r="AIW20" s="51"/>
      <c r="AIX20" s="51"/>
      <c r="AIY20" s="51"/>
      <c r="AIZ20" s="51"/>
      <c r="AJA20" s="51"/>
      <c r="AJB20" s="51"/>
      <c r="AJC20" s="51"/>
      <c r="AJD20" s="51"/>
      <c r="AJE20" s="51"/>
      <c r="AJF20" s="51"/>
      <c r="AJG20" s="51"/>
      <c r="AJH20" s="51"/>
      <c r="AJI20" s="51"/>
      <c r="AJJ20" s="51"/>
      <c r="AJK20" s="51"/>
      <c r="AJL20" s="51"/>
      <c r="AJM20" s="51"/>
      <c r="AJN20" s="51"/>
      <c r="AJO20" s="51"/>
      <c r="AJP20" s="51"/>
      <c r="AJQ20" s="51"/>
      <c r="AJR20" s="51"/>
      <c r="AJS20" s="51"/>
      <c r="AJT20" s="51"/>
      <c r="AJU20" s="51"/>
      <c r="AJV20" s="51"/>
      <c r="AJW20" s="51"/>
      <c r="AJX20" s="51"/>
      <c r="AJY20" s="51"/>
      <c r="AJZ20" s="51"/>
      <c r="AKA20" s="51"/>
      <c r="AKB20" s="51"/>
      <c r="AKC20" s="51"/>
      <c r="AKD20" s="51"/>
      <c r="AKE20" s="51"/>
      <c r="AKF20" s="51"/>
      <c r="AKG20" s="51"/>
      <c r="AKH20" s="51"/>
      <c r="AKI20" s="51"/>
      <c r="AKJ20" s="51"/>
      <c r="AKK20" s="51"/>
      <c r="AKL20" s="51"/>
      <c r="AKM20" s="51"/>
      <c r="AKN20" s="51"/>
      <c r="AKO20" s="51"/>
      <c r="AKP20" s="51"/>
      <c r="AKQ20" s="51"/>
      <c r="AKR20" s="51"/>
      <c r="AKS20" s="51"/>
      <c r="AKT20" s="51"/>
      <c r="AKU20" s="51"/>
      <c r="AKV20" s="51"/>
      <c r="AKW20" s="51"/>
      <c r="AKX20" s="51"/>
      <c r="AKY20" s="51"/>
      <c r="AKZ20" s="51"/>
      <c r="ALA20" s="51"/>
      <c r="ALB20" s="51"/>
      <c r="ALC20" s="51"/>
      <c r="ALD20" s="51"/>
      <c r="ALE20" s="51"/>
      <c r="ALF20" s="51"/>
      <c r="ALG20" s="51"/>
      <c r="ALH20" s="51"/>
      <c r="ALI20" s="51"/>
      <c r="ALJ20" s="51"/>
      <c r="ALK20" s="51"/>
      <c r="ALL20" s="51"/>
      <c r="ALM20" s="51"/>
      <c r="ALN20" s="51"/>
      <c r="ALO20" s="51"/>
      <c r="ALP20" s="51"/>
      <c r="ALQ20" s="51"/>
      <c r="ALR20" s="51"/>
      <c r="ALS20" s="51"/>
      <c r="ALT20" s="51"/>
      <c r="ALU20" s="51"/>
      <c r="ALV20" s="51"/>
      <c r="ALW20" s="51"/>
      <c r="ALX20" s="51"/>
      <c r="ALY20" s="51"/>
    </row>
    <row r="21" spans="1:1013" s="50" customFormat="1" ht="16.5" customHeight="1" x14ac:dyDescent="0.25">
      <c r="A21" s="113" t="s">
        <v>309</v>
      </c>
      <c r="B21" s="114"/>
      <c r="C21" s="114"/>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c r="IR21" s="51"/>
      <c r="IS21" s="51"/>
      <c r="IT21" s="51"/>
      <c r="IU21" s="51"/>
      <c r="IV21" s="51"/>
      <c r="IW21" s="51"/>
      <c r="IX21" s="51"/>
      <c r="IY21" s="51"/>
      <c r="IZ21" s="51"/>
      <c r="JA21" s="51"/>
      <c r="JB21" s="51"/>
      <c r="JC21" s="51"/>
      <c r="JD21" s="51"/>
      <c r="JE21" s="51"/>
      <c r="JF21" s="51"/>
      <c r="JG21" s="51"/>
      <c r="JH21" s="51"/>
      <c r="JI21" s="51"/>
      <c r="JJ21" s="51"/>
      <c r="JK21" s="51"/>
      <c r="JL21" s="51"/>
      <c r="JM21" s="51"/>
      <c r="JN21" s="51"/>
      <c r="JO21" s="51"/>
      <c r="JP21" s="51"/>
      <c r="JQ21" s="51"/>
      <c r="JR21" s="51"/>
      <c r="JS21" s="51"/>
      <c r="JT21" s="51"/>
      <c r="JU21" s="51"/>
      <c r="JV21" s="51"/>
      <c r="JW21" s="51"/>
      <c r="JX21" s="51"/>
      <c r="JY21" s="51"/>
      <c r="JZ21" s="51"/>
      <c r="KA21" s="51"/>
      <c r="KB21" s="51"/>
      <c r="KC21" s="51"/>
      <c r="KD21" s="51"/>
      <c r="KE21" s="51"/>
      <c r="KF21" s="51"/>
      <c r="KG21" s="51"/>
      <c r="KH21" s="51"/>
      <c r="KI21" s="51"/>
      <c r="KJ21" s="51"/>
      <c r="KK21" s="51"/>
      <c r="KL21" s="51"/>
      <c r="KM21" s="51"/>
      <c r="KN21" s="51"/>
      <c r="KO21" s="51"/>
      <c r="KP21" s="51"/>
      <c r="KQ21" s="51"/>
      <c r="KR21" s="51"/>
      <c r="KS21" s="51"/>
      <c r="KT21" s="51"/>
      <c r="KU21" s="51"/>
      <c r="KV21" s="51"/>
      <c r="KW21" s="51"/>
      <c r="KX21" s="51"/>
      <c r="KY21" s="51"/>
      <c r="KZ21" s="51"/>
      <c r="LA21" s="51"/>
      <c r="LB21" s="51"/>
      <c r="LC21" s="51"/>
      <c r="LD21" s="51"/>
      <c r="LE21" s="51"/>
      <c r="LF21" s="51"/>
      <c r="LG21" s="51"/>
      <c r="LH21" s="51"/>
      <c r="LI21" s="51"/>
      <c r="LJ21" s="51"/>
      <c r="LK21" s="51"/>
      <c r="LL21" s="51"/>
      <c r="LM21" s="51"/>
      <c r="LN21" s="51"/>
      <c r="LO21" s="51"/>
      <c r="LP21" s="51"/>
      <c r="LQ21" s="51"/>
      <c r="LR21" s="51"/>
      <c r="LS21" s="51"/>
      <c r="LT21" s="51"/>
      <c r="LU21" s="51"/>
      <c r="LV21" s="51"/>
      <c r="LW21" s="51"/>
      <c r="LX21" s="51"/>
      <c r="LY21" s="51"/>
      <c r="LZ21" s="51"/>
      <c r="MA21" s="51"/>
      <c r="MB21" s="51"/>
      <c r="MC21" s="51"/>
      <c r="MD21" s="51"/>
      <c r="ME21" s="51"/>
      <c r="MF21" s="51"/>
      <c r="MG21" s="51"/>
      <c r="MH21" s="51"/>
      <c r="MI21" s="51"/>
      <c r="MJ21" s="51"/>
      <c r="MK21" s="51"/>
      <c r="ML21" s="51"/>
      <c r="MM21" s="51"/>
      <c r="MN21" s="51"/>
      <c r="MO21" s="51"/>
      <c r="MP21" s="51"/>
      <c r="MQ21" s="51"/>
      <c r="MR21" s="51"/>
      <c r="MS21" s="51"/>
      <c r="MT21" s="51"/>
      <c r="MU21" s="51"/>
      <c r="MV21" s="51"/>
      <c r="MW21" s="51"/>
      <c r="MX21" s="51"/>
      <c r="MY21" s="51"/>
      <c r="MZ21" s="51"/>
      <c r="NA21" s="51"/>
      <c r="NB21" s="51"/>
      <c r="NC21" s="51"/>
      <c r="ND21" s="51"/>
      <c r="NE21" s="51"/>
      <c r="NF21" s="51"/>
      <c r="NG21" s="51"/>
      <c r="NH21" s="51"/>
      <c r="NI21" s="51"/>
      <c r="NJ21" s="51"/>
      <c r="NK21" s="51"/>
      <c r="NL21" s="51"/>
      <c r="NM21" s="51"/>
      <c r="NN21" s="51"/>
      <c r="NO21" s="51"/>
      <c r="NP21" s="51"/>
      <c r="NQ21" s="51"/>
      <c r="NR21" s="51"/>
      <c r="NS21" s="51"/>
      <c r="NT21" s="51"/>
      <c r="NU21" s="51"/>
      <c r="NV21" s="51"/>
      <c r="NW21" s="51"/>
      <c r="NX21" s="51"/>
      <c r="NY21" s="51"/>
      <c r="NZ21" s="51"/>
      <c r="OA21" s="51"/>
      <c r="OB21" s="51"/>
      <c r="OC21" s="51"/>
      <c r="OD21" s="51"/>
      <c r="OE21" s="51"/>
      <c r="OF21" s="51"/>
      <c r="OG21" s="51"/>
      <c r="OH21" s="51"/>
      <c r="OI21" s="51"/>
      <c r="OJ21" s="51"/>
      <c r="OK21" s="51"/>
      <c r="OL21" s="51"/>
      <c r="OM21" s="51"/>
      <c r="ON21" s="51"/>
      <c r="OO21" s="51"/>
      <c r="OP21" s="51"/>
      <c r="OQ21" s="51"/>
      <c r="OR21" s="51"/>
      <c r="OS21" s="51"/>
      <c r="OT21" s="51"/>
      <c r="OU21" s="51"/>
      <c r="OV21" s="51"/>
      <c r="OW21" s="51"/>
      <c r="OX21" s="51"/>
      <c r="OY21" s="51"/>
      <c r="OZ21" s="51"/>
      <c r="PA21" s="51"/>
      <c r="PB21" s="51"/>
      <c r="PC21" s="51"/>
      <c r="PD21" s="51"/>
      <c r="PE21" s="51"/>
      <c r="PF21" s="51"/>
      <c r="PG21" s="51"/>
      <c r="PH21" s="51"/>
      <c r="PI21" s="51"/>
      <c r="PJ21" s="51"/>
      <c r="PK21" s="51"/>
      <c r="PL21" s="51"/>
      <c r="PM21" s="51"/>
      <c r="PN21" s="51"/>
      <c r="PO21" s="51"/>
      <c r="PP21" s="51"/>
      <c r="PQ21" s="51"/>
      <c r="PR21" s="51"/>
      <c r="PS21" s="51"/>
      <c r="PT21" s="51"/>
      <c r="PU21" s="51"/>
      <c r="PV21" s="51"/>
      <c r="PW21" s="51"/>
      <c r="PX21" s="51"/>
      <c r="PY21" s="51"/>
      <c r="PZ21" s="51"/>
      <c r="QA21" s="51"/>
      <c r="QB21" s="51"/>
      <c r="QC21" s="51"/>
      <c r="QD21" s="51"/>
      <c r="QE21" s="51"/>
      <c r="QF21" s="51"/>
      <c r="QG21" s="51"/>
      <c r="QH21" s="51"/>
      <c r="QI21" s="51"/>
      <c r="QJ21" s="51"/>
      <c r="QK21" s="51"/>
      <c r="QL21" s="51"/>
      <c r="QM21" s="51"/>
      <c r="QN21" s="51"/>
      <c r="QO21" s="51"/>
      <c r="QP21" s="51"/>
      <c r="QQ21" s="51"/>
      <c r="QR21" s="51"/>
      <c r="QS21" s="51"/>
      <c r="QT21" s="51"/>
      <c r="QU21" s="51"/>
      <c r="QV21" s="51"/>
      <c r="QW21" s="51"/>
      <c r="QX21" s="51"/>
      <c r="QY21" s="51"/>
      <c r="QZ21" s="51"/>
      <c r="RA21" s="51"/>
      <c r="RB21" s="51"/>
      <c r="RC21" s="51"/>
      <c r="RD21" s="51"/>
      <c r="RE21" s="51"/>
      <c r="RF21" s="51"/>
      <c r="RG21" s="51"/>
      <c r="RH21" s="51"/>
      <c r="RI21" s="51"/>
      <c r="RJ21" s="51"/>
      <c r="RK21" s="51"/>
      <c r="RL21" s="51"/>
      <c r="RM21" s="51"/>
      <c r="RN21" s="51"/>
      <c r="RO21" s="51"/>
      <c r="RP21" s="51"/>
      <c r="RQ21" s="51"/>
      <c r="RR21" s="51"/>
      <c r="RS21" s="51"/>
      <c r="RT21" s="51"/>
      <c r="RU21" s="51"/>
      <c r="RV21" s="51"/>
      <c r="RW21" s="51"/>
      <c r="RX21" s="51"/>
      <c r="RY21" s="51"/>
      <c r="RZ21" s="51"/>
      <c r="SA21" s="51"/>
      <c r="SB21" s="51"/>
      <c r="SC21" s="51"/>
      <c r="SD21" s="51"/>
      <c r="SE21" s="51"/>
      <c r="SF21" s="51"/>
      <c r="SG21" s="51"/>
      <c r="SH21" s="51"/>
      <c r="SI21" s="51"/>
      <c r="SJ21" s="51"/>
      <c r="SK21" s="51"/>
      <c r="SL21" s="51"/>
      <c r="SM21" s="51"/>
      <c r="SN21" s="51"/>
      <c r="SO21" s="51"/>
      <c r="SP21" s="51"/>
      <c r="SQ21" s="51"/>
      <c r="SR21" s="51"/>
      <c r="SS21" s="51"/>
      <c r="ST21" s="51"/>
      <c r="SU21" s="51"/>
      <c r="SV21" s="51"/>
      <c r="SW21" s="51"/>
      <c r="SX21" s="51"/>
      <c r="SY21" s="51"/>
      <c r="SZ21" s="51"/>
      <c r="TA21" s="51"/>
      <c r="TB21" s="51"/>
      <c r="TC21" s="51"/>
      <c r="TD21" s="51"/>
      <c r="TE21" s="51"/>
      <c r="TF21" s="51"/>
      <c r="TG21" s="51"/>
      <c r="TH21" s="51"/>
      <c r="TI21" s="51"/>
      <c r="TJ21" s="51"/>
      <c r="TK21" s="51"/>
      <c r="TL21" s="51"/>
      <c r="TM21" s="51"/>
      <c r="TN21" s="51"/>
      <c r="TO21" s="51"/>
      <c r="TP21" s="51"/>
      <c r="TQ21" s="51"/>
      <c r="TR21" s="51"/>
      <c r="TS21" s="51"/>
      <c r="TT21" s="51"/>
      <c r="TU21" s="51"/>
      <c r="TV21" s="51"/>
      <c r="TW21" s="51"/>
      <c r="TX21" s="51"/>
      <c r="TY21" s="51"/>
      <c r="TZ21" s="51"/>
      <c r="UA21" s="51"/>
      <c r="UB21" s="51"/>
      <c r="UC21" s="51"/>
      <c r="UD21" s="51"/>
      <c r="UE21" s="51"/>
      <c r="UF21" s="51"/>
      <c r="UG21" s="51"/>
      <c r="UH21" s="51"/>
      <c r="UI21" s="51"/>
      <c r="UJ21" s="51"/>
      <c r="UK21" s="51"/>
      <c r="UL21" s="51"/>
      <c r="UM21" s="51"/>
      <c r="UN21" s="51"/>
      <c r="UO21" s="51"/>
      <c r="UP21" s="51"/>
      <c r="UQ21" s="51"/>
      <c r="UR21" s="51"/>
      <c r="US21" s="51"/>
      <c r="UT21" s="51"/>
      <c r="UU21" s="51"/>
      <c r="UV21" s="51"/>
      <c r="UW21" s="51"/>
      <c r="UX21" s="51"/>
      <c r="UY21" s="51"/>
      <c r="UZ21" s="51"/>
      <c r="VA21" s="51"/>
      <c r="VB21" s="51"/>
      <c r="VC21" s="51"/>
      <c r="VD21" s="51"/>
      <c r="VE21" s="51"/>
      <c r="VF21" s="51"/>
      <c r="VG21" s="51"/>
      <c r="VH21" s="51"/>
      <c r="VI21" s="51"/>
      <c r="VJ21" s="51"/>
      <c r="VK21" s="51"/>
      <c r="VL21" s="51"/>
      <c r="VM21" s="51"/>
      <c r="VN21" s="51"/>
      <c r="VO21" s="51"/>
      <c r="VP21" s="51"/>
      <c r="VQ21" s="51"/>
      <c r="VR21" s="51"/>
      <c r="VS21" s="51"/>
      <c r="VT21" s="51"/>
      <c r="VU21" s="51"/>
      <c r="VV21" s="51"/>
      <c r="VW21" s="51"/>
      <c r="VX21" s="51"/>
      <c r="VY21" s="51"/>
      <c r="VZ21" s="51"/>
      <c r="WA21" s="51"/>
      <c r="WB21" s="51"/>
      <c r="WC21" s="51"/>
      <c r="WD21" s="51"/>
      <c r="WE21" s="51"/>
      <c r="WF21" s="51"/>
      <c r="WG21" s="51"/>
      <c r="WH21" s="51"/>
      <c r="WI21" s="51"/>
      <c r="WJ21" s="51"/>
      <c r="WK21" s="51"/>
      <c r="WL21" s="51"/>
      <c r="WM21" s="51"/>
      <c r="WN21" s="51"/>
      <c r="WO21" s="51"/>
      <c r="WP21" s="51"/>
      <c r="WQ21" s="51"/>
      <c r="WR21" s="51"/>
      <c r="WS21" s="51"/>
      <c r="WT21" s="51"/>
      <c r="WU21" s="51"/>
      <c r="WV21" s="51"/>
      <c r="WW21" s="51"/>
      <c r="WX21" s="51"/>
      <c r="WY21" s="51"/>
      <c r="WZ21" s="51"/>
      <c r="XA21" s="51"/>
      <c r="XB21" s="51"/>
      <c r="XC21" s="51"/>
      <c r="XD21" s="51"/>
      <c r="XE21" s="51"/>
      <c r="XF21" s="51"/>
      <c r="XG21" s="51"/>
      <c r="XH21" s="51"/>
      <c r="XI21" s="51"/>
      <c r="XJ21" s="51"/>
      <c r="XK21" s="51"/>
      <c r="XL21" s="51"/>
      <c r="XM21" s="51"/>
      <c r="XN21" s="51"/>
      <c r="XO21" s="51"/>
      <c r="XP21" s="51"/>
      <c r="XQ21" s="51"/>
      <c r="XR21" s="51"/>
      <c r="XS21" s="51"/>
      <c r="XT21" s="51"/>
      <c r="XU21" s="51"/>
      <c r="XV21" s="51"/>
      <c r="XW21" s="51"/>
      <c r="XX21" s="51"/>
      <c r="XY21" s="51"/>
      <c r="XZ21" s="51"/>
      <c r="YA21" s="51"/>
      <c r="YB21" s="51"/>
      <c r="YC21" s="51"/>
      <c r="YD21" s="51"/>
      <c r="YE21" s="51"/>
      <c r="YF21" s="51"/>
      <c r="YG21" s="51"/>
      <c r="YH21" s="51"/>
      <c r="YI21" s="51"/>
      <c r="YJ21" s="51"/>
      <c r="YK21" s="51"/>
      <c r="YL21" s="51"/>
      <c r="YM21" s="51"/>
      <c r="YN21" s="51"/>
      <c r="YO21" s="51"/>
      <c r="YP21" s="51"/>
      <c r="YQ21" s="51"/>
      <c r="YR21" s="51"/>
      <c r="YS21" s="51"/>
      <c r="YT21" s="51"/>
      <c r="YU21" s="51"/>
      <c r="YV21" s="51"/>
      <c r="YW21" s="51"/>
      <c r="YX21" s="51"/>
      <c r="YY21" s="51"/>
      <c r="YZ21" s="51"/>
      <c r="ZA21" s="51"/>
      <c r="ZB21" s="51"/>
      <c r="ZC21" s="51"/>
      <c r="ZD21" s="51"/>
      <c r="ZE21" s="51"/>
      <c r="ZF21" s="51"/>
      <c r="ZG21" s="51"/>
      <c r="ZH21" s="51"/>
      <c r="ZI21" s="51"/>
      <c r="ZJ21" s="51"/>
      <c r="ZK21" s="51"/>
      <c r="ZL21" s="51"/>
      <c r="ZM21" s="51"/>
      <c r="ZN21" s="51"/>
      <c r="ZO21" s="51"/>
      <c r="ZP21" s="51"/>
      <c r="ZQ21" s="51"/>
      <c r="ZR21" s="51"/>
      <c r="ZS21" s="51"/>
      <c r="ZT21" s="51"/>
      <c r="ZU21" s="51"/>
      <c r="ZV21" s="51"/>
      <c r="ZW21" s="51"/>
      <c r="ZX21" s="51"/>
      <c r="ZY21" s="51"/>
      <c r="ZZ21" s="51"/>
      <c r="AAA21" s="51"/>
      <c r="AAB21" s="51"/>
      <c r="AAC21" s="51"/>
      <c r="AAD21" s="51"/>
      <c r="AAE21" s="51"/>
      <c r="AAF21" s="51"/>
      <c r="AAG21" s="51"/>
      <c r="AAH21" s="51"/>
      <c r="AAI21" s="51"/>
      <c r="AAJ21" s="51"/>
      <c r="AAK21" s="51"/>
      <c r="AAL21" s="51"/>
      <c r="AAM21" s="51"/>
      <c r="AAN21" s="51"/>
      <c r="AAO21" s="51"/>
      <c r="AAP21" s="51"/>
      <c r="AAQ21" s="51"/>
      <c r="AAR21" s="51"/>
      <c r="AAS21" s="51"/>
      <c r="AAT21" s="51"/>
      <c r="AAU21" s="51"/>
      <c r="AAV21" s="51"/>
      <c r="AAW21" s="51"/>
      <c r="AAX21" s="51"/>
      <c r="AAY21" s="51"/>
      <c r="AAZ21" s="51"/>
      <c r="ABA21" s="51"/>
      <c r="ABB21" s="51"/>
      <c r="ABC21" s="51"/>
      <c r="ABD21" s="51"/>
      <c r="ABE21" s="51"/>
      <c r="ABF21" s="51"/>
      <c r="ABG21" s="51"/>
      <c r="ABH21" s="51"/>
      <c r="ABI21" s="51"/>
      <c r="ABJ21" s="51"/>
      <c r="ABK21" s="51"/>
      <c r="ABL21" s="51"/>
      <c r="ABM21" s="51"/>
      <c r="ABN21" s="51"/>
      <c r="ABO21" s="51"/>
      <c r="ABP21" s="51"/>
      <c r="ABQ21" s="51"/>
      <c r="ABR21" s="51"/>
      <c r="ABS21" s="51"/>
      <c r="ABT21" s="51"/>
      <c r="ABU21" s="51"/>
      <c r="ABV21" s="51"/>
      <c r="ABW21" s="51"/>
      <c r="ABX21" s="51"/>
      <c r="ABY21" s="51"/>
      <c r="ABZ21" s="51"/>
      <c r="ACA21" s="51"/>
      <c r="ACB21" s="51"/>
      <c r="ACC21" s="51"/>
      <c r="ACD21" s="51"/>
      <c r="ACE21" s="51"/>
      <c r="ACF21" s="51"/>
      <c r="ACG21" s="51"/>
      <c r="ACH21" s="51"/>
      <c r="ACI21" s="51"/>
      <c r="ACJ21" s="51"/>
      <c r="ACK21" s="51"/>
      <c r="ACL21" s="51"/>
      <c r="ACM21" s="51"/>
      <c r="ACN21" s="51"/>
      <c r="ACO21" s="51"/>
      <c r="ACP21" s="51"/>
      <c r="ACQ21" s="51"/>
      <c r="ACR21" s="51"/>
      <c r="ACS21" s="51"/>
      <c r="ACT21" s="51"/>
      <c r="ACU21" s="51"/>
      <c r="ACV21" s="51"/>
      <c r="ACW21" s="51"/>
      <c r="ACX21" s="51"/>
      <c r="ACY21" s="51"/>
      <c r="ACZ21" s="51"/>
      <c r="ADA21" s="51"/>
      <c r="ADB21" s="51"/>
      <c r="ADC21" s="51"/>
      <c r="ADD21" s="51"/>
      <c r="ADE21" s="51"/>
      <c r="ADF21" s="51"/>
      <c r="ADG21" s="51"/>
      <c r="ADH21" s="51"/>
      <c r="ADI21" s="51"/>
      <c r="ADJ21" s="51"/>
      <c r="ADK21" s="51"/>
      <c r="ADL21" s="51"/>
      <c r="ADM21" s="51"/>
      <c r="ADN21" s="51"/>
      <c r="ADO21" s="51"/>
      <c r="ADP21" s="51"/>
      <c r="ADQ21" s="51"/>
      <c r="ADR21" s="51"/>
      <c r="ADS21" s="51"/>
      <c r="ADT21" s="51"/>
      <c r="ADU21" s="51"/>
      <c r="ADV21" s="51"/>
      <c r="ADW21" s="51"/>
      <c r="ADX21" s="51"/>
      <c r="ADY21" s="51"/>
      <c r="ADZ21" s="51"/>
      <c r="AEA21" s="51"/>
      <c r="AEB21" s="51"/>
      <c r="AEC21" s="51"/>
      <c r="AED21" s="51"/>
      <c r="AEE21" s="51"/>
      <c r="AEF21" s="51"/>
      <c r="AEG21" s="51"/>
      <c r="AEH21" s="51"/>
      <c r="AEI21" s="51"/>
      <c r="AEJ21" s="51"/>
      <c r="AEK21" s="51"/>
      <c r="AEL21" s="51"/>
      <c r="AEM21" s="51"/>
      <c r="AEN21" s="51"/>
      <c r="AEO21" s="51"/>
      <c r="AEP21" s="51"/>
      <c r="AEQ21" s="51"/>
      <c r="AER21" s="51"/>
      <c r="AES21" s="51"/>
      <c r="AET21" s="51"/>
      <c r="AEU21" s="51"/>
      <c r="AEV21" s="51"/>
      <c r="AEW21" s="51"/>
      <c r="AEX21" s="51"/>
      <c r="AEY21" s="51"/>
      <c r="AEZ21" s="51"/>
      <c r="AFA21" s="51"/>
      <c r="AFB21" s="51"/>
      <c r="AFC21" s="51"/>
      <c r="AFD21" s="51"/>
      <c r="AFE21" s="51"/>
      <c r="AFF21" s="51"/>
      <c r="AFG21" s="51"/>
      <c r="AFH21" s="51"/>
      <c r="AFI21" s="51"/>
      <c r="AFJ21" s="51"/>
      <c r="AFK21" s="51"/>
      <c r="AFL21" s="51"/>
      <c r="AFM21" s="51"/>
      <c r="AFN21" s="51"/>
      <c r="AFO21" s="51"/>
      <c r="AFP21" s="51"/>
      <c r="AFQ21" s="51"/>
      <c r="AFR21" s="51"/>
      <c r="AFS21" s="51"/>
      <c r="AFT21" s="51"/>
      <c r="AFU21" s="51"/>
      <c r="AFV21" s="51"/>
      <c r="AFW21" s="51"/>
      <c r="AFX21" s="51"/>
      <c r="AFY21" s="51"/>
      <c r="AFZ21" s="51"/>
      <c r="AGA21" s="51"/>
      <c r="AGB21" s="51"/>
      <c r="AGC21" s="51"/>
      <c r="AGD21" s="51"/>
      <c r="AGE21" s="51"/>
      <c r="AGF21" s="51"/>
      <c r="AGG21" s="51"/>
      <c r="AGH21" s="51"/>
      <c r="AGI21" s="51"/>
      <c r="AGJ21" s="51"/>
      <c r="AGK21" s="51"/>
      <c r="AGL21" s="51"/>
      <c r="AGM21" s="51"/>
      <c r="AGN21" s="51"/>
      <c r="AGO21" s="51"/>
      <c r="AGP21" s="51"/>
      <c r="AGQ21" s="51"/>
      <c r="AGR21" s="51"/>
      <c r="AGS21" s="51"/>
      <c r="AGT21" s="51"/>
      <c r="AGU21" s="51"/>
      <c r="AGV21" s="51"/>
      <c r="AGW21" s="51"/>
      <c r="AGX21" s="51"/>
      <c r="AGY21" s="51"/>
      <c r="AGZ21" s="51"/>
      <c r="AHA21" s="51"/>
      <c r="AHB21" s="51"/>
      <c r="AHC21" s="51"/>
      <c r="AHD21" s="51"/>
      <c r="AHE21" s="51"/>
      <c r="AHF21" s="51"/>
      <c r="AHG21" s="51"/>
      <c r="AHH21" s="51"/>
      <c r="AHI21" s="51"/>
      <c r="AHJ21" s="51"/>
      <c r="AHK21" s="51"/>
      <c r="AHL21" s="51"/>
      <c r="AHM21" s="51"/>
      <c r="AHN21" s="51"/>
      <c r="AHO21" s="51"/>
      <c r="AHP21" s="51"/>
      <c r="AHQ21" s="51"/>
      <c r="AHR21" s="51"/>
      <c r="AHS21" s="51"/>
      <c r="AHT21" s="51"/>
      <c r="AHU21" s="51"/>
      <c r="AHV21" s="51"/>
      <c r="AHW21" s="51"/>
      <c r="AHX21" s="51"/>
      <c r="AHY21" s="51"/>
      <c r="AHZ21" s="51"/>
      <c r="AIA21" s="51"/>
      <c r="AIB21" s="51"/>
      <c r="AIC21" s="51"/>
      <c r="AID21" s="51"/>
      <c r="AIE21" s="51"/>
      <c r="AIF21" s="51"/>
      <c r="AIG21" s="51"/>
      <c r="AIH21" s="51"/>
      <c r="AII21" s="51"/>
      <c r="AIJ21" s="51"/>
      <c r="AIK21" s="51"/>
      <c r="AIL21" s="51"/>
      <c r="AIM21" s="51"/>
      <c r="AIN21" s="51"/>
      <c r="AIO21" s="51"/>
      <c r="AIP21" s="51"/>
      <c r="AIQ21" s="51"/>
      <c r="AIR21" s="51"/>
      <c r="AIS21" s="51"/>
      <c r="AIT21" s="51"/>
      <c r="AIU21" s="51"/>
      <c r="AIV21" s="51"/>
      <c r="AIW21" s="51"/>
      <c r="AIX21" s="51"/>
      <c r="AIY21" s="51"/>
      <c r="AIZ21" s="51"/>
      <c r="AJA21" s="51"/>
      <c r="AJB21" s="51"/>
      <c r="AJC21" s="51"/>
      <c r="AJD21" s="51"/>
      <c r="AJE21" s="51"/>
      <c r="AJF21" s="51"/>
      <c r="AJG21" s="51"/>
      <c r="AJH21" s="51"/>
      <c r="AJI21" s="51"/>
      <c r="AJJ21" s="51"/>
      <c r="AJK21" s="51"/>
      <c r="AJL21" s="51"/>
      <c r="AJM21" s="51"/>
      <c r="AJN21" s="51"/>
      <c r="AJO21" s="51"/>
      <c r="AJP21" s="51"/>
      <c r="AJQ21" s="51"/>
      <c r="AJR21" s="51"/>
      <c r="AJS21" s="51"/>
      <c r="AJT21" s="51"/>
      <c r="AJU21" s="51"/>
      <c r="AJV21" s="51"/>
      <c r="AJW21" s="51"/>
      <c r="AJX21" s="51"/>
      <c r="AJY21" s="51"/>
      <c r="AJZ21" s="51"/>
      <c r="AKA21" s="51"/>
      <c r="AKB21" s="51"/>
      <c r="AKC21" s="51"/>
      <c r="AKD21" s="51"/>
      <c r="AKE21" s="51"/>
      <c r="AKF21" s="51"/>
      <c r="AKG21" s="51"/>
      <c r="AKH21" s="51"/>
      <c r="AKI21" s="51"/>
      <c r="AKJ21" s="51"/>
      <c r="AKK21" s="51"/>
      <c r="AKL21" s="51"/>
      <c r="AKM21" s="51"/>
      <c r="AKN21" s="51"/>
      <c r="AKO21" s="51"/>
      <c r="AKP21" s="51"/>
      <c r="AKQ21" s="51"/>
      <c r="AKR21" s="51"/>
      <c r="AKS21" s="51"/>
      <c r="AKT21" s="51"/>
      <c r="AKU21" s="51"/>
      <c r="AKV21" s="51"/>
      <c r="AKW21" s="51"/>
      <c r="AKX21" s="51"/>
      <c r="AKY21" s="51"/>
      <c r="AKZ21" s="51"/>
      <c r="ALA21" s="51"/>
      <c r="ALB21" s="51"/>
      <c r="ALC21" s="51"/>
      <c r="ALD21" s="51"/>
      <c r="ALE21" s="51"/>
      <c r="ALF21" s="51"/>
      <c r="ALG21" s="51"/>
      <c r="ALH21" s="51"/>
      <c r="ALI21" s="51"/>
      <c r="ALJ21" s="51"/>
      <c r="ALK21" s="51"/>
      <c r="ALL21" s="51"/>
      <c r="ALM21" s="51"/>
      <c r="ALN21" s="51"/>
      <c r="ALO21" s="51"/>
      <c r="ALP21" s="51"/>
      <c r="ALQ21" s="51"/>
      <c r="ALR21" s="51"/>
      <c r="ALS21" s="51"/>
      <c r="ALT21" s="51"/>
      <c r="ALU21" s="51"/>
      <c r="ALV21" s="51"/>
      <c r="ALW21" s="51"/>
      <c r="ALX21" s="51"/>
      <c r="ALY21" s="51"/>
    </row>
  </sheetData>
  <mergeCells count="9">
    <mergeCell ref="A18:C18"/>
    <mergeCell ref="A19:C19"/>
    <mergeCell ref="A20:C20"/>
    <mergeCell ref="A21:C21"/>
    <mergeCell ref="A8:A9"/>
    <mergeCell ref="B8:B9"/>
    <mergeCell ref="C8:C9"/>
    <mergeCell ref="A15:B15"/>
    <mergeCell ref="A17:C17"/>
  </mergeCells>
  <printOptions horizontalCentered="1"/>
  <pageMargins left="0.70866141732283472" right="0.70866141732283472" top="0.70866141732283472" bottom="0.70866141732283472" header="0.51181102362204722" footer="0.51181102362204722"/>
  <pageSetup paperSize="143"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6F75B-2A9B-460D-92F0-38BED2870D56}">
  <sheetPr>
    <pageSetUpPr fitToPage="1"/>
  </sheetPr>
  <dimension ref="A1:AMB41"/>
  <sheetViews>
    <sheetView view="pageBreakPreview" topLeftCell="A20" zoomScale="60" zoomScaleNormal="70" workbookViewId="0">
      <selection activeCell="E25" sqref="E25"/>
    </sheetView>
  </sheetViews>
  <sheetFormatPr baseColWidth="10" defaultColWidth="11.44140625" defaultRowHeight="13.8" x14ac:dyDescent="0.25"/>
  <cols>
    <col min="1" max="1" width="12.33203125" style="14" customWidth="1"/>
    <col min="2" max="2" width="66.6640625" style="19" customWidth="1"/>
    <col min="3" max="3" width="10.44140625" style="14" customWidth="1"/>
    <col min="4" max="4" width="10.88671875" style="34" customWidth="1"/>
    <col min="5" max="5" width="14.88671875" style="14" customWidth="1"/>
    <col min="6" max="6" width="16.21875" style="14" customWidth="1"/>
    <col min="7" max="998" width="11.44140625" style="14"/>
    <col min="999" max="16384" width="11.44140625" style="20"/>
  </cols>
  <sheetData>
    <row r="1" spans="1:6" customFormat="1" ht="6.75" customHeight="1" x14ac:dyDescent="0.3">
      <c r="A1" s="1"/>
      <c r="B1" s="1"/>
      <c r="C1" s="1"/>
      <c r="D1" s="21"/>
      <c r="E1" s="22"/>
      <c r="F1" s="1"/>
    </row>
    <row r="2" spans="1:6" customFormat="1" ht="19.5" customHeight="1" x14ac:dyDescent="0.3">
      <c r="A2" s="4"/>
      <c r="B2" s="128" t="s">
        <v>0</v>
      </c>
      <c r="C2" s="128"/>
      <c r="D2" s="128"/>
      <c r="E2" s="6"/>
      <c r="F2" s="6"/>
    </row>
    <row r="3" spans="1:6" customFormat="1" ht="68.400000000000006" customHeight="1" x14ac:dyDescent="0.3">
      <c r="B3" s="129" t="s">
        <v>1</v>
      </c>
      <c r="C3" s="129"/>
      <c r="D3" s="129"/>
      <c r="E3" s="8"/>
      <c r="F3" s="8"/>
    </row>
    <row r="4" spans="1:6" customFormat="1" ht="14.25" customHeight="1" x14ac:dyDescent="0.3">
      <c r="A4" s="9"/>
      <c r="B4" s="130"/>
      <c r="C4" s="130"/>
      <c r="D4" s="130"/>
      <c r="E4" s="8"/>
      <c r="F4" s="8"/>
    </row>
    <row r="5" spans="1:6" customFormat="1" ht="16.95" customHeight="1" x14ac:dyDescent="0.3">
      <c r="A5" s="11"/>
      <c r="B5" s="131" t="s">
        <v>2</v>
      </c>
      <c r="C5" s="131"/>
      <c r="D5" s="131"/>
      <c r="E5" s="9"/>
      <c r="F5" s="9"/>
    </row>
    <row r="6" spans="1:6" customFormat="1" ht="16.95" customHeight="1" thickBot="1" x14ac:dyDescent="0.35">
      <c r="A6" s="11"/>
      <c r="B6" s="13"/>
      <c r="C6" s="13"/>
      <c r="D6" s="13"/>
      <c r="E6" s="9" t="s">
        <v>14</v>
      </c>
      <c r="F6" s="9"/>
    </row>
    <row r="7" spans="1:6" s="14" customFormat="1" ht="18.600000000000001" customHeight="1" thickTop="1" thickBot="1" x14ac:dyDescent="0.35">
      <c r="A7" s="115" t="s">
        <v>3</v>
      </c>
      <c r="B7" s="116" t="s">
        <v>4</v>
      </c>
      <c r="C7" s="132" t="s">
        <v>15</v>
      </c>
      <c r="D7" s="133" t="s">
        <v>16</v>
      </c>
      <c r="E7" s="122" t="s">
        <v>17</v>
      </c>
      <c r="F7" s="117" t="s">
        <v>5</v>
      </c>
    </row>
    <row r="8" spans="1:6" s="14" customFormat="1" ht="18.600000000000001" customHeight="1" thickTop="1" thickBot="1" x14ac:dyDescent="0.35">
      <c r="A8" s="115"/>
      <c r="B8" s="116"/>
      <c r="C8" s="132"/>
      <c r="D8" s="133"/>
      <c r="E8" s="122"/>
      <c r="F8" s="117"/>
    </row>
    <row r="9" spans="1:6" s="14" customFormat="1" ht="18.600000000000001" customHeight="1" thickTop="1" x14ac:dyDescent="0.3">
      <c r="A9" s="123"/>
      <c r="B9" s="123"/>
      <c r="C9" s="123"/>
      <c r="D9" s="123"/>
      <c r="E9" s="123"/>
      <c r="F9" s="123"/>
    </row>
    <row r="10" spans="1:6" s="14" customFormat="1" ht="18.600000000000001" customHeight="1" x14ac:dyDescent="0.3">
      <c r="A10" s="40"/>
      <c r="B10" s="126" t="s">
        <v>60</v>
      </c>
      <c r="C10" s="126"/>
      <c r="D10" s="126"/>
      <c r="E10" s="126"/>
      <c r="F10" s="126"/>
    </row>
    <row r="11" spans="1:6" s="14" customFormat="1" ht="18.600000000000001" customHeight="1" x14ac:dyDescent="0.3">
      <c r="A11" s="40" t="s">
        <v>61</v>
      </c>
      <c r="B11" s="127" t="s">
        <v>62</v>
      </c>
      <c r="C11" s="127"/>
      <c r="D11" s="127"/>
      <c r="E11" s="127"/>
      <c r="F11" s="127"/>
    </row>
    <row r="12" spans="1:6" s="14" customFormat="1" ht="55.2" x14ac:dyDescent="0.3">
      <c r="A12" s="41" t="s">
        <v>63</v>
      </c>
      <c r="B12" s="42" t="s">
        <v>64</v>
      </c>
      <c r="C12" s="37" t="s">
        <v>19</v>
      </c>
      <c r="D12" s="36">
        <v>1741.21</v>
      </c>
      <c r="E12" s="17"/>
      <c r="F12" s="43"/>
    </row>
    <row r="13" spans="1:6" s="14" customFormat="1" ht="55.2" x14ac:dyDescent="0.3">
      <c r="A13" s="41" t="s">
        <v>65</v>
      </c>
      <c r="B13" s="26" t="s">
        <v>66</v>
      </c>
      <c r="C13" s="33" t="s">
        <v>19</v>
      </c>
      <c r="D13" s="36">
        <v>5191.7345999999998</v>
      </c>
      <c r="E13" s="17"/>
      <c r="F13" s="17"/>
    </row>
    <row r="14" spans="1:6" s="14" customFormat="1" ht="41.4" x14ac:dyDescent="0.3">
      <c r="A14" s="41" t="s">
        <v>67</v>
      </c>
      <c r="B14" s="26" t="s">
        <v>68</v>
      </c>
      <c r="C14" s="33" t="s">
        <v>19</v>
      </c>
      <c r="D14" s="36">
        <v>375.25409999999999</v>
      </c>
      <c r="E14" s="17"/>
      <c r="F14" s="17"/>
    </row>
    <row r="15" spans="1:6" s="14" customFormat="1" ht="41.4" x14ac:dyDescent="0.3">
      <c r="A15" s="41" t="s">
        <v>69</v>
      </c>
      <c r="B15" s="26" t="s">
        <v>70</v>
      </c>
      <c r="C15" s="33" t="s">
        <v>19</v>
      </c>
      <c r="D15" s="36">
        <v>865.46209999999996</v>
      </c>
      <c r="E15" s="17"/>
      <c r="F15" s="17"/>
    </row>
    <row r="16" spans="1:6" s="14" customFormat="1" ht="41.4" x14ac:dyDescent="0.3">
      <c r="A16" s="41" t="s">
        <v>71</v>
      </c>
      <c r="B16" s="26" t="s">
        <v>72</v>
      </c>
      <c r="C16" s="33" t="s">
        <v>19</v>
      </c>
      <c r="D16" s="36">
        <v>325.26429999999999</v>
      </c>
      <c r="E16" s="17"/>
      <c r="F16" s="17"/>
    </row>
    <row r="17" spans="1:6" s="14" customFormat="1" ht="41.4" x14ac:dyDescent="0.3">
      <c r="A17" s="41" t="s">
        <v>73</v>
      </c>
      <c r="B17" s="26" t="s">
        <v>74</v>
      </c>
      <c r="C17" s="33" t="s">
        <v>19</v>
      </c>
      <c r="D17" s="36">
        <v>1970.8444</v>
      </c>
      <c r="E17" s="17"/>
      <c r="F17" s="17"/>
    </row>
    <row r="18" spans="1:6" s="14" customFormat="1" ht="27.6" x14ac:dyDescent="0.3">
      <c r="A18" s="41" t="s">
        <v>75</v>
      </c>
      <c r="B18" s="26" t="s">
        <v>76</v>
      </c>
      <c r="C18" s="33" t="s">
        <v>19</v>
      </c>
      <c r="D18" s="36">
        <v>26.325099999999999</v>
      </c>
      <c r="E18" s="17"/>
      <c r="F18" s="17"/>
    </row>
    <row r="19" spans="1:6" s="14" customFormat="1" x14ac:dyDescent="0.3">
      <c r="A19" s="41" t="s">
        <v>77</v>
      </c>
      <c r="B19" s="26" t="s">
        <v>78</v>
      </c>
      <c r="C19" s="33" t="s">
        <v>19</v>
      </c>
      <c r="D19" s="36">
        <v>93.73</v>
      </c>
      <c r="E19" s="17"/>
      <c r="F19" s="17"/>
    </row>
    <row r="20" spans="1:6" s="14" customFormat="1" ht="27.6" x14ac:dyDescent="0.3">
      <c r="A20" s="41" t="s">
        <v>79</v>
      </c>
      <c r="B20" s="26" t="s">
        <v>80</v>
      </c>
      <c r="C20" s="33" t="s">
        <v>18</v>
      </c>
      <c r="D20" s="36">
        <v>187.09</v>
      </c>
      <c r="E20" s="17"/>
      <c r="F20" s="17"/>
    </row>
    <row r="21" spans="1:6" s="14" customFormat="1" ht="27.6" x14ac:dyDescent="0.3">
      <c r="A21" s="41" t="s">
        <v>81</v>
      </c>
      <c r="B21" s="26" t="s">
        <v>82</v>
      </c>
      <c r="C21" s="33" t="s">
        <v>18</v>
      </c>
      <c r="D21" s="36">
        <v>13.52</v>
      </c>
      <c r="E21" s="17"/>
      <c r="F21" s="17"/>
    </row>
    <row r="22" spans="1:6" s="14" customFormat="1" ht="27.6" x14ac:dyDescent="0.3">
      <c r="A22" s="41" t="s">
        <v>83</v>
      </c>
      <c r="B22" s="26" t="s">
        <v>84</v>
      </c>
      <c r="C22" s="33" t="s">
        <v>19</v>
      </c>
      <c r="D22" s="36">
        <v>614.33000000000004</v>
      </c>
      <c r="E22" s="17"/>
      <c r="F22" s="17"/>
    </row>
    <row r="23" spans="1:6" s="14" customFormat="1" ht="27.6" x14ac:dyDescent="0.3">
      <c r="A23" s="41" t="s">
        <v>85</v>
      </c>
      <c r="B23" s="26" t="s">
        <v>86</v>
      </c>
      <c r="C23" s="33" t="s">
        <v>19</v>
      </c>
      <c r="D23" s="36">
        <v>230.98</v>
      </c>
      <c r="E23" s="17"/>
      <c r="F23" s="17"/>
    </row>
    <row r="24" spans="1:6" s="14" customFormat="1" ht="27.6" x14ac:dyDescent="0.3">
      <c r="A24" s="41" t="s">
        <v>87</v>
      </c>
      <c r="B24" s="26" t="s">
        <v>88</v>
      </c>
      <c r="C24" s="33" t="s">
        <v>19</v>
      </c>
      <c r="D24" s="36">
        <v>74.709999999999994</v>
      </c>
      <c r="E24" s="17"/>
      <c r="F24" s="17"/>
    </row>
    <row r="25" spans="1:6" s="14" customFormat="1" ht="27.6" x14ac:dyDescent="0.3">
      <c r="A25" s="41" t="s">
        <v>89</v>
      </c>
      <c r="B25" s="26" t="s">
        <v>90</v>
      </c>
      <c r="C25" s="33" t="s">
        <v>19</v>
      </c>
      <c r="D25" s="36">
        <v>1070.04</v>
      </c>
      <c r="E25" s="17"/>
      <c r="F25" s="17"/>
    </row>
    <row r="26" spans="1:6" s="14" customFormat="1" ht="27.6" x14ac:dyDescent="0.3">
      <c r="A26" s="41" t="s">
        <v>91</v>
      </c>
      <c r="B26" s="26" t="s">
        <v>92</v>
      </c>
      <c r="C26" s="33" t="s">
        <v>18</v>
      </c>
      <c r="D26" s="36">
        <v>305.67</v>
      </c>
      <c r="E26" s="17"/>
      <c r="F26" s="17"/>
    </row>
    <row r="27" spans="1:6" s="14" customFormat="1" ht="27.6" x14ac:dyDescent="0.3">
      <c r="A27" s="41" t="s">
        <v>93</v>
      </c>
      <c r="B27" s="26" t="s">
        <v>94</v>
      </c>
      <c r="C27" s="33" t="s">
        <v>18</v>
      </c>
      <c r="D27" s="36">
        <v>730.71</v>
      </c>
      <c r="E27" s="17"/>
      <c r="F27" s="17"/>
    </row>
    <row r="28" spans="1:6" s="14" customFormat="1" ht="41.4" x14ac:dyDescent="0.3">
      <c r="A28" s="41" t="s">
        <v>95</v>
      </c>
      <c r="B28" s="23" t="s">
        <v>96</v>
      </c>
      <c r="C28" s="33" t="s">
        <v>19</v>
      </c>
      <c r="D28" s="36">
        <v>5.54</v>
      </c>
      <c r="E28" s="17"/>
      <c r="F28" s="17"/>
    </row>
    <row r="29" spans="1:6" s="14" customFormat="1" ht="27.6" x14ac:dyDescent="0.3">
      <c r="A29" s="41" t="s">
        <v>97</v>
      </c>
      <c r="B29" s="23" t="s">
        <v>98</v>
      </c>
      <c r="C29" s="33" t="s">
        <v>18</v>
      </c>
      <c r="D29" s="36">
        <v>13.59</v>
      </c>
      <c r="E29" s="17"/>
      <c r="F29" s="17"/>
    </row>
    <row r="30" spans="1:6" s="14" customFormat="1" ht="27.6" x14ac:dyDescent="0.3">
      <c r="A30" s="41" t="s">
        <v>99</v>
      </c>
      <c r="B30" s="23" t="s">
        <v>100</v>
      </c>
      <c r="C30" s="33" t="s">
        <v>18</v>
      </c>
      <c r="D30" s="36">
        <v>771.38</v>
      </c>
      <c r="E30" s="17"/>
      <c r="F30" s="17"/>
    </row>
    <row r="31" spans="1:6" s="14" customFormat="1" ht="55.2" x14ac:dyDescent="0.3">
      <c r="A31" s="41" t="s">
        <v>101</v>
      </c>
      <c r="B31" s="23" t="s">
        <v>102</v>
      </c>
      <c r="C31" s="33" t="s">
        <v>18</v>
      </c>
      <c r="D31" s="36">
        <v>337.29</v>
      </c>
      <c r="E31" s="17"/>
      <c r="F31" s="17"/>
    </row>
    <row r="32" spans="1:6" s="14" customFormat="1" ht="27.6" x14ac:dyDescent="0.3">
      <c r="A32" s="41" t="s">
        <v>103</v>
      </c>
      <c r="B32" s="44" t="s">
        <v>104</v>
      </c>
      <c r="C32" s="45" t="s">
        <v>18</v>
      </c>
      <c r="D32" s="34">
        <v>2569.39</v>
      </c>
      <c r="E32" s="17"/>
      <c r="F32" s="17"/>
    </row>
    <row r="33" spans="1:1016" s="14" customFormat="1" x14ac:dyDescent="0.3">
      <c r="A33" s="124" t="s">
        <v>105</v>
      </c>
      <c r="B33" s="124"/>
      <c r="C33" s="124"/>
      <c r="D33" s="124"/>
      <c r="E33" s="124"/>
      <c r="F33" s="46">
        <f>SUM(F12:F32)</f>
        <v>0</v>
      </c>
    </row>
    <row r="34" spans="1:1016" x14ac:dyDescent="0.25">
      <c r="A34" s="47"/>
      <c r="B34" s="48"/>
      <c r="C34" s="47"/>
      <c r="D34" s="49"/>
      <c r="E34" s="47"/>
      <c r="F34" s="47"/>
    </row>
    <row r="35" spans="1:1016" s="14" customFormat="1" ht="24" customHeight="1" x14ac:dyDescent="0.3">
      <c r="A35" s="118" t="s">
        <v>106</v>
      </c>
      <c r="B35" s="119"/>
      <c r="C35" s="119"/>
      <c r="D35" s="119"/>
      <c r="E35" s="125"/>
      <c r="F35" s="18">
        <f>+F33</f>
        <v>0</v>
      </c>
    </row>
    <row r="37" spans="1:1016" s="50" customFormat="1" x14ac:dyDescent="0.25">
      <c r="A37" s="134" t="s">
        <v>305</v>
      </c>
      <c r="B37" s="135"/>
      <c r="C37" s="135"/>
      <c r="D37" s="135"/>
      <c r="E37" s="135"/>
      <c r="F37" s="136"/>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c r="GJ37" s="51"/>
      <c r="GK37" s="51"/>
      <c r="GL37" s="51"/>
      <c r="GM37" s="51"/>
      <c r="GN37" s="51"/>
      <c r="GO37" s="51"/>
      <c r="GP37" s="51"/>
      <c r="GQ37" s="51"/>
      <c r="GR37" s="51"/>
      <c r="GS37" s="51"/>
      <c r="GT37" s="51"/>
      <c r="GU37" s="51"/>
      <c r="GV37" s="51"/>
      <c r="GW37" s="51"/>
      <c r="GX37" s="51"/>
      <c r="GY37" s="51"/>
      <c r="GZ37" s="51"/>
      <c r="HA37" s="51"/>
      <c r="HB37" s="51"/>
      <c r="HC37" s="51"/>
      <c r="HD37" s="51"/>
      <c r="HE37" s="51"/>
      <c r="HF37" s="51"/>
      <c r="HG37" s="51"/>
      <c r="HH37" s="51"/>
      <c r="HI37" s="51"/>
      <c r="HJ37" s="51"/>
      <c r="HK37" s="51"/>
      <c r="HL37" s="51"/>
      <c r="HM37" s="51"/>
      <c r="HN37" s="51"/>
      <c r="HO37" s="51"/>
      <c r="HP37" s="51"/>
      <c r="HQ37" s="51"/>
      <c r="HR37" s="51"/>
      <c r="HS37" s="51"/>
      <c r="HT37" s="51"/>
      <c r="HU37" s="51"/>
      <c r="HV37" s="51"/>
      <c r="HW37" s="51"/>
      <c r="HX37" s="51"/>
      <c r="HY37" s="51"/>
      <c r="HZ37" s="51"/>
      <c r="IA37" s="51"/>
      <c r="IB37" s="51"/>
      <c r="IC37" s="51"/>
      <c r="ID37" s="51"/>
      <c r="IE37" s="51"/>
      <c r="IF37" s="51"/>
      <c r="IG37" s="51"/>
      <c r="IH37" s="51"/>
      <c r="II37" s="51"/>
      <c r="IJ37" s="51"/>
      <c r="IK37" s="51"/>
      <c r="IL37" s="51"/>
      <c r="IM37" s="51"/>
      <c r="IN37" s="51"/>
      <c r="IO37" s="51"/>
      <c r="IP37" s="51"/>
      <c r="IQ37" s="51"/>
      <c r="IR37" s="51"/>
      <c r="IS37" s="51"/>
      <c r="IT37" s="51"/>
      <c r="IU37" s="51"/>
      <c r="IV37" s="51"/>
      <c r="IW37" s="51"/>
      <c r="IX37" s="51"/>
      <c r="IY37" s="51"/>
      <c r="IZ37" s="51"/>
      <c r="JA37" s="51"/>
      <c r="JB37" s="51"/>
      <c r="JC37" s="51"/>
      <c r="JD37" s="51"/>
      <c r="JE37" s="51"/>
      <c r="JF37" s="51"/>
      <c r="JG37" s="51"/>
      <c r="JH37" s="51"/>
      <c r="JI37" s="51"/>
      <c r="JJ37" s="51"/>
      <c r="JK37" s="51"/>
      <c r="JL37" s="51"/>
      <c r="JM37" s="51"/>
      <c r="JN37" s="51"/>
      <c r="JO37" s="51"/>
      <c r="JP37" s="51"/>
      <c r="JQ37" s="51"/>
      <c r="JR37" s="51"/>
      <c r="JS37" s="51"/>
      <c r="JT37" s="51"/>
      <c r="JU37" s="51"/>
      <c r="JV37" s="51"/>
      <c r="JW37" s="51"/>
      <c r="JX37" s="51"/>
      <c r="JY37" s="51"/>
      <c r="JZ37" s="51"/>
      <c r="KA37" s="51"/>
      <c r="KB37" s="51"/>
      <c r="KC37" s="51"/>
      <c r="KD37" s="51"/>
      <c r="KE37" s="51"/>
      <c r="KF37" s="51"/>
      <c r="KG37" s="51"/>
      <c r="KH37" s="51"/>
      <c r="KI37" s="51"/>
      <c r="KJ37" s="51"/>
      <c r="KK37" s="51"/>
      <c r="KL37" s="51"/>
      <c r="KM37" s="51"/>
      <c r="KN37" s="51"/>
      <c r="KO37" s="51"/>
      <c r="KP37" s="51"/>
      <c r="KQ37" s="51"/>
      <c r="KR37" s="51"/>
      <c r="KS37" s="51"/>
      <c r="KT37" s="51"/>
      <c r="KU37" s="51"/>
      <c r="KV37" s="51"/>
      <c r="KW37" s="51"/>
      <c r="KX37" s="51"/>
      <c r="KY37" s="51"/>
      <c r="KZ37" s="51"/>
      <c r="LA37" s="51"/>
      <c r="LB37" s="51"/>
      <c r="LC37" s="51"/>
      <c r="LD37" s="51"/>
      <c r="LE37" s="51"/>
      <c r="LF37" s="51"/>
      <c r="LG37" s="51"/>
      <c r="LH37" s="51"/>
      <c r="LI37" s="51"/>
      <c r="LJ37" s="51"/>
      <c r="LK37" s="51"/>
      <c r="LL37" s="51"/>
      <c r="LM37" s="51"/>
      <c r="LN37" s="51"/>
      <c r="LO37" s="51"/>
      <c r="LP37" s="51"/>
      <c r="LQ37" s="51"/>
      <c r="LR37" s="51"/>
      <c r="LS37" s="51"/>
      <c r="LT37" s="51"/>
      <c r="LU37" s="51"/>
      <c r="LV37" s="51"/>
      <c r="LW37" s="51"/>
      <c r="LX37" s="51"/>
      <c r="LY37" s="51"/>
      <c r="LZ37" s="51"/>
      <c r="MA37" s="51"/>
      <c r="MB37" s="51"/>
      <c r="MC37" s="51"/>
      <c r="MD37" s="51"/>
      <c r="ME37" s="51"/>
      <c r="MF37" s="51"/>
      <c r="MG37" s="51"/>
      <c r="MH37" s="51"/>
      <c r="MI37" s="51"/>
      <c r="MJ37" s="51"/>
      <c r="MK37" s="51"/>
      <c r="ML37" s="51"/>
      <c r="MM37" s="51"/>
      <c r="MN37" s="51"/>
      <c r="MO37" s="51"/>
      <c r="MP37" s="51"/>
      <c r="MQ37" s="51"/>
      <c r="MR37" s="51"/>
      <c r="MS37" s="51"/>
      <c r="MT37" s="51"/>
      <c r="MU37" s="51"/>
      <c r="MV37" s="51"/>
      <c r="MW37" s="51"/>
      <c r="MX37" s="51"/>
      <c r="MY37" s="51"/>
      <c r="MZ37" s="51"/>
      <c r="NA37" s="51"/>
      <c r="NB37" s="51"/>
      <c r="NC37" s="51"/>
      <c r="ND37" s="51"/>
      <c r="NE37" s="51"/>
      <c r="NF37" s="51"/>
      <c r="NG37" s="51"/>
      <c r="NH37" s="51"/>
      <c r="NI37" s="51"/>
      <c r="NJ37" s="51"/>
      <c r="NK37" s="51"/>
      <c r="NL37" s="51"/>
      <c r="NM37" s="51"/>
      <c r="NN37" s="51"/>
      <c r="NO37" s="51"/>
      <c r="NP37" s="51"/>
      <c r="NQ37" s="51"/>
      <c r="NR37" s="51"/>
      <c r="NS37" s="51"/>
      <c r="NT37" s="51"/>
      <c r="NU37" s="51"/>
      <c r="NV37" s="51"/>
      <c r="NW37" s="51"/>
      <c r="NX37" s="51"/>
      <c r="NY37" s="51"/>
      <c r="NZ37" s="51"/>
      <c r="OA37" s="51"/>
      <c r="OB37" s="51"/>
      <c r="OC37" s="51"/>
      <c r="OD37" s="51"/>
      <c r="OE37" s="51"/>
      <c r="OF37" s="51"/>
      <c r="OG37" s="51"/>
      <c r="OH37" s="51"/>
      <c r="OI37" s="51"/>
      <c r="OJ37" s="51"/>
      <c r="OK37" s="51"/>
      <c r="OL37" s="51"/>
      <c r="OM37" s="51"/>
      <c r="ON37" s="51"/>
      <c r="OO37" s="51"/>
      <c r="OP37" s="51"/>
      <c r="OQ37" s="51"/>
      <c r="OR37" s="51"/>
      <c r="OS37" s="51"/>
      <c r="OT37" s="51"/>
      <c r="OU37" s="51"/>
      <c r="OV37" s="51"/>
      <c r="OW37" s="51"/>
      <c r="OX37" s="51"/>
      <c r="OY37" s="51"/>
      <c r="OZ37" s="51"/>
      <c r="PA37" s="51"/>
      <c r="PB37" s="51"/>
      <c r="PC37" s="51"/>
      <c r="PD37" s="51"/>
      <c r="PE37" s="51"/>
      <c r="PF37" s="51"/>
      <c r="PG37" s="51"/>
      <c r="PH37" s="51"/>
      <c r="PI37" s="51"/>
      <c r="PJ37" s="51"/>
      <c r="PK37" s="51"/>
      <c r="PL37" s="51"/>
      <c r="PM37" s="51"/>
      <c r="PN37" s="51"/>
      <c r="PO37" s="51"/>
      <c r="PP37" s="51"/>
      <c r="PQ37" s="51"/>
      <c r="PR37" s="51"/>
      <c r="PS37" s="51"/>
      <c r="PT37" s="51"/>
      <c r="PU37" s="51"/>
      <c r="PV37" s="51"/>
      <c r="PW37" s="51"/>
      <c r="PX37" s="51"/>
      <c r="PY37" s="51"/>
      <c r="PZ37" s="51"/>
      <c r="QA37" s="51"/>
      <c r="QB37" s="51"/>
      <c r="QC37" s="51"/>
      <c r="QD37" s="51"/>
      <c r="QE37" s="51"/>
      <c r="QF37" s="51"/>
      <c r="QG37" s="51"/>
      <c r="QH37" s="51"/>
      <c r="QI37" s="51"/>
      <c r="QJ37" s="51"/>
      <c r="QK37" s="51"/>
      <c r="QL37" s="51"/>
      <c r="QM37" s="51"/>
      <c r="QN37" s="51"/>
      <c r="QO37" s="51"/>
      <c r="QP37" s="51"/>
      <c r="QQ37" s="51"/>
      <c r="QR37" s="51"/>
      <c r="QS37" s="51"/>
      <c r="QT37" s="51"/>
      <c r="QU37" s="51"/>
      <c r="QV37" s="51"/>
      <c r="QW37" s="51"/>
      <c r="QX37" s="51"/>
      <c r="QY37" s="51"/>
      <c r="QZ37" s="51"/>
      <c r="RA37" s="51"/>
      <c r="RB37" s="51"/>
      <c r="RC37" s="51"/>
      <c r="RD37" s="51"/>
      <c r="RE37" s="51"/>
      <c r="RF37" s="51"/>
      <c r="RG37" s="51"/>
      <c r="RH37" s="51"/>
      <c r="RI37" s="51"/>
      <c r="RJ37" s="51"/>
      <c r="RK37" s="51"/>
      <c r="RL37" s="51"/>
      <c r="RM37" s="51"/>
      <c r="RN37" s="51"/>
      <c r="RO37" s="51"/>
      <c r="RP37" s="51"/>
      <c r="RQ37" s="51"/>
      <c r="RR37" s="51"/>
      <c r="RS37" s="51"/>
      <c r="RT37" s="51"/>
      <c r="RU37" s="51"/>
      <c r="RV37" s="51"/>
      <c r="RW37" s="51"/>
      <c r="RX37" s="51"/>
      <c r="RY37" s="51"/>
      <c r="RZ37" s="51"/>
      <c r="SA37" s="51"/>
      <c r="SB37" s="51"/>
      <c r="SC37" s="51"/>
      <c r="SD37" s="51"/>
      <c r="SE37" s="51"/>
      <c r="SF37" s="51"/>
      <c r="SG37" s="51"/>
      <c r="SH37" s="51"/>
      <c r="SI37" s="51"/>
      <c r="SJ37" s="51"/>
      <c r="SK37" s="51"/>
      <c r="SL37" s="51"/>
      <c r="SM37" s="51"/>
      <c r="SN37" s="51"/>
      <c r="SO37" s="51"/>
      <c r="SP37" s="51"/>
      <c r="SQ37" s="51"/>
      <c r="SR37" s="51"/>
      <c r="SS37" s="51"/>
      <c r="ST37" s="51"/>
      <c r="SU37" s="51"/>
      <c r="SV37" s="51"/>
      <c r="SW37" s="51"/>
      <c r="SX37" s="51"/>
      <c r="SY37" s="51"/>
      <c r="SZ37" s="51"/>
      <c r="TA37" s="51"/>
      <c r="TB37" s="51"/>
      <c r="TC37" s="51"/>
      <c r="TD37" s="51"/>
      <c r="TE37" s="51"/>
      <c r="TF37" s="51"/>
      <c r="TG37" s="51"/>
      <c r="TH37" s="51"/>
      <c r="TI37" s="51"/>
      <c r="TJ37" s="51"/>
      <c r="TK37" s="51"/>
      <c r="TL37" s="51"/>
      <c r="TM37" s="51"/>
      <c r="TN37" s="51"/>
      <c r="TO37" s="51"/>
      <c r="TP37" s="51"/>
      <c r="TQ37" s="51"/>
      <c r="TR37" s="51"/>
      <c r="TS37" s="51"/>
      <c r="TT37" s="51"/>
      <c r="TU37" s="51"/>
      <c r="TV37" s="51"/>
      <c r="TW37" s="51"/>
      <c r="TX37" s="51"/>
      <c r="TY37" s="51"/>
      <c r="TZ37" s="51"/>
      <c r="UA37" s="51"/>
      <c r="UB37" s="51"/>
      <c r="UC37" s="51"/>
      <c r="UD37" s="51"/>
      <c r="UE37" s="51"/>
      <c r="UF37" s="51"/>
      <c r="UG37" s="51"/>
      <c r="UH37" s="51"/>
      <c r="UI37" s="51"/>
      <c r="UJ37" s="51"/>
      <c r="UK37" s="51"/>
      <c r="UL37" s="51"/>
      <c r="UM37" s="51"/>
      <c r="UN37" s="51"/>
      <c r="UO37" s="51"/>
      <c r="UP37" s="51"/>
      <c r="UQ37" s="51"/>
      <c r="UR37" s="51"/>
      <c r="US37" s="51"/>
      <c r="UT37" s="51"/>
      <c r="UU37" s="51"/>
      <c r="UV37" s="51"/>
      <c r="UW37" s="51"/>
      <c r="UX37" s="51"/>
      <c r="UY37" s="51"/>
      <c r="UZ37" s="51"/>
      <c r="VA37" s="51"/>
      <c r="VB37" s="51"/>
      <c r="VC37" s="51"/>
      <c r="VD37" s="51"/>
      <c r="VE37" s="51"/>
      <c r="VF37" s="51"/>
      <c r="VG37" s="51"/>
      <c r="VH37" s="51"/>
      <c r="VI37" s="51"/>
      <c r="VJ37" s="51"/>
      <c r="VK37" s="51"/>
      <c r="VL37" s="51"/>
      <c r="VM37" s="51"/>
      <c r="VN37" s="51"/>
      <c r="VO37" s="51"/>
      <c r="VP37" s="51"/>
      <c r="VQ37" s="51"/>
      <c r="VR37" s="51"/>
      <c r="VS37" s="51"/>
      <c r="VT37" s="51"/>
      <c r="VU37" s="51"/>
      <c r="VV37" s="51"/>
      <c r="VW37" s="51"/>
      <c r="VX37" s="51"/>
      <c r="VY37" s="51"/>
      <c r="VZ37" s="51"/>
      <c r="WA37" s="51"/>
      <c r="WB37" s="51"/>
      <c r="WC37" s="51"/>
      <c r="WD37" s="51"/>
      <c r="WE37" s="51"/>
      <c r="WF37" s="51"/>
      <c r="WG37" s="51"/>
      <c r="WH37" s="51"/>
      <c r="WI37" s="51"/>
      <c r="WJ37" s="51"/>
      <c r="WK37" s="51"/>
      <c r="WL37" s="51"/>
      <c r="WM37" s="51"/>
      <c r="WN37" s="51"/>
      <c r="WO37" s="51"/>
      <c r="WP37" s="51"/>
      <c r="WQ37" s="51"/>
      <c r="WR37" s="51"/>
      <c r="WS37" s="51"/>
      <c r="WT37" s="51"/>
      <c r="WU37" s="51"/>
      <c r="WV37" s="51"/>
      <c r="WW37" s="51"/>
      <c r="WX37" s="51"/>
      <c r="WY37" s="51"/>
      <c r="WZ37" s="51"/>
      <c r="XA37" s="51"/>
      <c r="XB37" s="51"/>
      <c r="XC37" s="51"/>
      <c r="XD37" s="51"/>
      <c r="XE37" s="51"/>
      <c r="XF37" s="51"/>
      <c r="XG37" s="51"/>
      <c r="XH37" s="51"/>
      <c r="XI37" s="51"/>
      <c r="XJ37" s="51"/>
      <c r="XK37" s="51"/>
      <c r="XL37" s="51"/>
      <c r="XM37" s="51"/>
      <c r="XN37" s="51"/>
      <c r="XO37" s="51"/>
      <c r="XP37" s="51"/>
      <c r="XQ37" s="51"/>
      <c r="XR37" s="51"/>
      <c r="XS37" s="51"/>
      <c r="XT37" s="51"/>
      <c r="XU37" s="51"/>
      <c r="XV37" s="51"/>
      <c r="XW37" s="51"/>
      <c r="XX37" s="51"/>
      <c r="XY37" s="51"/>
      <c r="XZ37" s="51"/>
      <c r="YA37" s="51"/>
      <c r="YB37" s="51"/>
      <c r="YC37" s="51"/>
      <c r="YD37" s="51"/>
      <c r="YE37" s="51"/>
      <c r="YF37" s="51"/>
      <c r="YG37" s="51"/>
      <c r="YH37" s="51"/>
      <c r="YI37" s="51"/>
      <c r="YJ37" s="51"/>
      <c r="YK37" s="51"/>
      <c r="YL37" s="51"/>
      <c r="YM37" s="51"/>
      <c r="YN37" s="51"/>
      <c r="YO37" s="51"/>
      <c r="YP37" s="51"/>
      <c r="YQ37" s="51"/>
      <c r="YR37" s="51"/>
      <c r="YS37" s="51"/>
      <c r="YT37" s="51"/>
      <c r="YU37" s="51"/>
      <c r="YV37" s="51"/>
      <c r="YW37" s="51"/>
      <c r="YX37" s="51"/>
      <c r="YY37" s="51"/>
      <c r="YZ37" s="51"/>
      <c r="ZA37" s="51"/>
      <c r="ZB37" s="51"/>
      <c r="ZC37" s="51"/>
      <c r="ZD37" s="51"/>
      <c r="ZE37" s="51"/>
      <c r="ZF37" s="51"/>
      <c r="ZG37" s="51"/>
      <c r="ZH37" s="51"/>
      <c r="ZI37" s="51"/>
      <c r="ZJ37" s="51"/>
      <c r="ZK37" s="51"/>
      <c r="ZL37" s="51"/>
      <c r="ZM37" s="51"/>
      <c r="ZN37" s="51"/>
      <c r="ZO37" s="51"/>
      <c r="ZP37" s="51"/>
      <c r="ZQ37" s="51"/>
      <c r="ZR37" s="51"/>
      <c r="ZS37" s="51"/>
      <c r="ZT37" s="51"/>
      <c r="ZU37" s="51"/>
      <c r="ZV37" s="51"/>
      <c r="ZW37" s="51"/>
      <c r="ZX37" s="51"/>
      <c r="ZY37" s="51"/>
      <c r="ZZ37" s="51"/>
      <c r="AAA37" s="51"/>
      <c r="AAB37" s="51"/>
      <c r="AAC37" s="51"/>
      <c r="AAD37" s="51"/>
      <c r="AAE37" s="51"/>
      <c r="AAF37" s="51"/>
      <c r="AAG37" s="51"/>
      <c r="AAH37" s="51"/>
      <c r="AAI37" s="51"/>
      <c r="AAJ37" s="51"/>
      <c r="AAK37" s="51"/>
      <c r="AAL37" s="51"/>
      <c r="AAM37" s="51"/>
      <c r="AAN37" s="51"/>
      <c r="AAO37" s="51"/>
      <c r="AAP37" s="51"/>
      <c r="AAQ37" s="51"/>
      <c r="AAR37" s="51"/>
      <c r="AAS37" s="51"/>
      <c r="AAT37" s="51"/>
      <c r="AAU37" s="51"/>
      <c r="AAV37" s="51"/>
      <c r="AAW37" s="51"/>
      <c r="AAX37" s="51"/>
      <c r="AAY37" s="51"/>
      <c r="AAZ37" s="51"/>
      <c r="ABA37" s="51"/>
      <c r="ABB37" s="51"/>
      <c r="ABC37" s="51"/>
      <c r="ABD37" s="51"/>
      <c r="ABE37" s="51"/>
      <c r="ABF37" s="51"/>
      <c r="ABG37" s="51"/>
      <c r="ABH37" s="51"/>
      <c r="ABI37" s="51"/>
      <c r="ABJ37" s="51"/>
      <c r="ABK37" s="51"/>
      <c r="ABL37" s="51"/>
      <c r="ABM37" s="51"/>
      <c r="ABN37" s="51"/>
      <c r="ABO37" s="51"/>
      <c r="ABP37" s="51"/>
      <c r="ABQ37" s="51"/>
      <c r="ABR37" s="51"/>
      <c r="ABS37" s="51"/>
      <c r="ABT37" s="51"/>
      <c r="ABU37" s="51"/>
      <c r="ABV37" s="51"/>
      <c r="ABW37" s="51"/>
      <c r="ABX37" s="51"/>
      <c r="ABY37" s="51"/>
      <c r="ABZ37" s="51"/>
      <c r="ACA37" s="51"/>
      <c r="ACB37" s="51"/>
      <c r="ACC37" s="51"/>
      <c r="ACD37" s="51"/>
      <c r="ACE37" s="51"/>
      <c r="ACF37" s="51"/>
      <c r="ACG37" s="51"/>
      <c r="ACH37" s="51"/>
      <c r="ACI37" s="51"/>
      <c r="ACJ37" s="51"/>
      <c r="ACK37" s="51"/>
      <c r="ACL37" s="51"/>
      <c r="ACM37" s="51"/>
      <c r="ACN37" s="51"/>
      <c r="ACO37" s="51"/>
      <c r="ACP37" s="51"/>
      <c r="ACQ37" s="51"/>
      <c r="ACR37" s="51"/>
      <c r="ACS37" s="51"/>
      <c r="ACT37" s="51"/>
      <c r="ACU37" s="51"/>
      <c r="ACV37" s="51"/>
      <c r="ACW37" s="51"/>
      <c r="ACX37" s="51"/>
      <c r="ACY37" s="51"/>
      <c r="ACZ37" s="51"/>
      <c r="ADA37" s="51"/>
      <c r="ADB37" s="51"/>
      <c r="ADC37" s="51"/>
      <c r="ADD37" s="51"/>
      <c r="ADE37" s="51"/>
      <c r="ADF37" s="51"/>
      <c r="ADG37" s="51"/>
      <c r="ADH37" s="51"/>
      <c r="ADI37" s="51"/>
      <c r="ADJ37" s="51"/>
      <c r="ADK37" s="51"/>
      <c r="ADL37" s="51"/>
      <c r="ADM37" s="51"/>
      <c r="ADN37" s="51"/>
      <c r="ADO37" s="51"/>
      <c r="ADP37" s="51"/>
      <c r="ADQ37" s="51"/>
      <c r="ADR37" s="51"/>
      <c r="ADS37" s="51"/>
      <c r="ADT37" s="51"/>
      <c r="ADU37" s="51"/>
      <c r="ADV37" s="51"/>
      <c r="ADW37" s="51"/>
      <c r="ADX37" s="51"/>
      <c r="ADY37" s="51"/>
      <c r="ADZ37" s="51"/>
      <c r="AEA37" s="51"/>
      <c r="AEB37" s="51"/>
      <c r="AEC37" s="51"/>
      <c r="AED37" s="51"/>
      <c r="AEE37" s="51"/>
      <c r="AEF37" s="51"/>
      <c r="AEG37" s="51"/>
      <c r="AEH37" s="51"/>
      <c r="AEI37" s="51"/>
      <c r="AEJ37" s="51"/>
      <c r="AEK37" s="51"/>
      <c r="AEL37" s="51"/>
      <c r="AEM37" s="51"/>
      <c r="AEN37" s="51"/>
      <c r="AEO37" s="51"/>
      <c r="AEP37" s="51"/>
      <c r="AEQ37" s="51"/>
      <c r="AER37" s="51"/>
      <c r="AES37" s="51"/>
      <c r="AET37" s="51"/>
      <c r="AEU37" s="51"/>
      <c r="AEV37" s="51"/>
      <c r="AEW37" s="51"/>
      <c r="AEX37" s="51"/>
      <c r="AEY37" s="51"/>
      <c r="AEZ37" s="51"/>
      <c r="AFA37" s="51"/>
      <c r="AFB37" s="51"/>
      <c r="AFC37" s="51"/>
      <c r="AFD37" s="51"/>
      <c r="AFE37" s="51"/>
      <c r="AFF37" s="51"/>
      <c r="AFG37" s="51"/>
      <c r="AFH37" s="51"/>
      <c r="AFI37" s="51"/>
      <c r="AFJ37" s="51"/>
      <c r="AFK37" s="51"/>
      <c r="AFL37" s="51"/>
      <c r="AFM37" s="51"/>
      <c r="AFN37" s="51"/>
      <c r="AFO37" s="51"/>
      <c r="AFP37" s="51"/>
      <c r="AFQ37" s="51"/>
      <c r="AFR37" s="51"/>
      <c r="AFS37" s="51"/>
      <c r="AFT37" s="51"/>
      <c r="AFU37" s="51"/>
      <c r="AFV37" s="51"/>
      <c r="AFW37" s="51"/>
      <c r="AFX37" s="51"/>
      <c r="AFY37" s="51"/>
      <c r="AFZ37" s="51"/>
      <c r="AGA37" s="51"/>
      <c r="AGB37" s="51"/>
      <c r="AGC37" s="51"/>
      <c r="AGD37" s="51"/>
      <c r="AGE37" s="51"/>
      <c r="AGF37" s="51"/>
      <c r="AGG37" s="51"/>
      <c r="AGH37" s="51"/>
      <c r="AGI37" s="51"/>
      <c r="AGJ37" s="51"/>
      <c r="AGK37" s="51"/>
      <c r="AGL37" s="51"/>
      <c r="AGM37" s="51"/>
      <c r="AGN37" s="51"/>
      <c r="AGO37" s="51"/>
      <c r="AGP37" s="51"/>
      <c r="AGQ37" s="51"/>
      <c r="AGR37" s="51"/>
      <c r="AGS37" s="51"/>
      <c r="AGT37" s="51"/>
      <c r="AGU37" s="51"/>
      <c r="AGV37" s="51"/>
      <c r="AGW37" s="51"/>
      <c r="AGX37" s="51"/>
      <c r="AGY37" s="51"/>
      <c r="AGZ37" s="51"/>
      <c r="AHA37" s="51"/>
      <c r="AHB37" s="51"/>
      <c r="AHC37" s="51"/>
      <c r="AHD37" s="51"/>
      <c r="AHE37" s="51"/>
      <c r="AHF37" s="51"/>
      <c r="AHG37" s="51"/>
      <c r="AHH37" s="51"/>
      <c r="AHI37" s="51"/>
      <c r="AHJ37" s="51"/>
      <c r="AHK37" s="51"/>
      <c r="AHL37" s="51"/>
      <c r="AHM37" s="51"/>
      <c r="AHN37" s="51"/>
      <c r="AHO37" s="51"/>
      <c r="AHP37" s="51"/>
      <c r="AHQ37" s="51"/>
      <c r="AHR37" s="51"/>
      <c r="AHS37" s="51"/>
      <c r="AHT37" s="51"/>
      <c r="AHU37" s="51"/>
      <c r="AHV37" s="51"/>
      <c r="AHW37" s="51"/>
      <c r="AHX37" s="51"/>
      <c r="AHY37" s="51"/>
      <c r="AHZ37" s="51"/>
      <c r="AIA37" s="51"/>
      <c r="AIB37" s="51"/>
      <c r="AIC37" s="51"/>
      <c r="AID37" s="51"/>
      <c r="AIE37" s="51"/>
      <c r="AIF37" s="51"/>
      <c r="AIG37" s="51"/>
      <c r="AIH37" s="51"/>
      <c r="AII37" s="51"/>
      <c r="AIJ37" s="51"/>
      <c r="AIK37" s="51"/>
      <c r="AIL37" s="51"/>
      <c r="AIM37" s="51"/>
      <c r="AIN37" s="51"/>
      <c r="AIO37" s="51"/>
      <c r="AIP37" s="51"/>
      <c r="AIQ37" s="51"/>
      <c r="AIR37" s="51"/>
      <c r="AIS37" s="51"/>
      <c r="AIT37" s="51"/>
      <c r="AIU37" s="51"/>
      <c r="AIV37" s="51"/>
      <c r="AIW37" s="51"/>
      <c r="AIX37" s="51"/>
      <c r="AIY37" s="51"/>
      <c r="AIZ37" s="51"/>
      <c r="AJA37" s="51"/>
      <c r="AJB37" s="51"/>
      <c r="AJC37" s="51"/>
      <c r="AJD37" s="51"/>
      <c r="AJE37" s="51"/>
      <c r="AJF37" s="51"/>
      <c r="AJG37" s="51"/>
      <c r="AJH37" s="51"/>
      <c r="AJI37" s="51"/>
      <c r="AJJ37" s="51"/>
      <c r="AJK37" s="51"/>
      <c r="AJL37" s="51"/>
      <c r="AJM37" s="51"/>
      <c r="AJN37" s="51"/>
      <c r="AJO37" s="51"/>
      <c r="AJP37" s="51"/>
      <c r="AJQ37" s="51"/>
      <c r="AJR37" s="51"/>
      <c r="AJS37" s="51"/>
      <c r="AJT37" s="51"/>
      <c r="AJU37" s="51"/>
      <c r="AJV37" s="51"/>
      <c r="AJW37" s="51"/>
      <c r="AJX37" s="51"/>
      <c r="AJY37" s="51"/>
      <c r="AJZ37" s="51"/>
      <c r="AKA37" s="51"/>
      <c r="AKB37" s="51"/>
      <c r="AKC37" s="51"/>
      <c r="AKD37" s="51"/>
      <c r="AKE37" s="51"/>
      <c r="AKF37" s="51"/>
      <c r="AKG37" s="51"/>
      <c r="AKH37" s="51"/>
      <c r="AKI37" s="51"/>
      <c r="AKJ37" s="51"/>
      <c r="AKK37" s="51"/>
      <c r="AKL37" s="51"/>
      <c r="AKM37" s="51"/>
      <c r="AKN37" s="51"/>
      <c r="AKO37" s="51"/>
      <c r="AKP37" s="51"/>
      <c r="AKQ37" s="51"/>
      <c r="AKR37" s="51"/>
      <c r="AKS37" s="51"/>
      <c r="AKT37" s="51"/>
      <c r="AKU37" s="51"/>
      <c r="AKV37" s="51"/>
      <c r="AKW37" s="51"/>
      <c r="AKX37" s="51"/>
      <c r="AKY37" s="51"/>
      <c r="AKZ37" s="51"/>
      <c r="ALA37" s="51"/>
      <c r="ALB37" s="51"/>
      <c r="ALC37" s="51"/>
      <c r="ALD37" s="51"/>
      <c r="ALE37" s="51"/>
      <c r="ALF37" s="51"/>
      <c r="ALG37" s="51"/>
      <c r="ALH37" s="51"/>
      <c r="ALI37" s="51"/>
      <c r="ALJ37" s="51"/>
      <c r="ALK37" s="51"/>
      <c r="ALL37" s="51"/>
      <c r="ALM37" s="51"/>
      <c r="ALN37" s="51"/>
      <c r="ALO37" s="51"/>
      <c r="ALP37" s="51"/>
      <c r="ALQ37" s="51"/>
      <c r="ALR37" s="51"/>
      <c r="ALS37" s="51"/>
      <c r="ALT37" s="51"/>
      <c r="ALU37" s="51"/>
      <c r="ALV37" s="51"/>
      <c r="ALW37" s="51"/>
      <c r="ALX37" s="51"/>
      <c r="ALY37" s="51"/>
      <c r="ALZ37" s="51"/>
      <c r="AMA37" s="51"/>
      <c r="AMB37" s="51"/>
    </row>
    <row r="38" spans="1:1016" s="50" customFormat="1" ht="35.4" customHeight="1" x14ac:dyDescent="0.25">
      <c r="A38" s="137" t="s">
        <v>306</v>
      </c>
      <c r="B38" s="138"/>
      <c r="C38" s="138"/>
      <c r="D38" s="138"/>
      <c r="E38" s="138"/>
      <c r="F38" s="139"/>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51"/>
      <c r="FQ38" s="51"/>
      <c r="FR38" s="51"/>
      <c r="FS38" s="51"/>
      <c r="FT38" s="51"/>
      <c r="FU38" s="51"/>
      <c r="FV38" s="51"/>
      <c r="FW38" s="51"/>
      <c r="FX38" s="51"/>
      <c r="FY38" s="51"/>
      <c r="FZ38" s="51"/>
      <c r="GA38" s="51"/>
      <c r="GB38" s="51"/>
      <c r="GC38" s="51"/>
      <c r="GD38" s="51"/>
      <c r="GE38" s="51"/>
      <c r="GF38" s="51"/>
      <c r="GG38" s="51"/>
      <c r="GH38" s="51"/>
      <c r="GI38" s="51"/>
      <c r="GJ38" s="51"/>
      <c r="GK38" s="51"/>
      <c r="GL38" s="51"/>
      <c r="GM38" s="51"/>
      <c r="GN38" s="51"/>
      <c r="GO38" s="51"/>
      <c r="GP38" s="51"/>
      <c r="GQ38" s="51"/>
      <c r="GR38" s="51"/>
      <c r="GS38" s="51"/>
      <c r="GT38" s="51"/>
      <c r="GU38" s="51"/>
      <c r="GV38" s="51"/>
      <c r="GW38" s="51"/>
      <c r="GX38" s="51"/>
      <c r="GY38" s="51"/>
      <c r="GZ38" s="51"/>
      <c r="HA38" s="51"/>
      <c r="HB38" s="51"/>
      <c r="HC38" s="51"/>
      <c r="HD38" s="51"/>
      <c r="HE38" s="51"/>
      <c r="HF38" s="51"/>
      <c r="HG38" s="51"/>
      <c r="HH38" s="51"/>
      <c r="HI38" s="51"/>
      <c r="HJ38" s="51"/>
      <c r="HK38" s="51"/>
      <c r="HL38" s="51"/>
      <c r="HM38" s="51"/>
      <c r="HN38" s="51"/>
      <c r="HO38" s="51"/>
      <c r="HP38" s="51"/>
      <c r="HQ38" s="51"/>
      <c r="HR38" s="51"/>
      <c r="HS38" s="51"/>
      <c r="HT38" s="51"/>
      <c r="HU38" s="51"/>
      <c r="HV38" s="51"/>
      <c r="HW38" s="51"/>
      <c r="HX38" s="51"/>
      <c r="HY38" s="51"/>
      <c r="HZ38" s="51"/>
      <c r="IA38" s="51"/>
      <c r="IB38" s="51"/>
      <c r="IC38" s="51"/>
      <c r="ID38" s="51"/>
      <c r="IE38" s="51"/>
      <c r="IF38" s="51"/>
      <c r="IG38" s="51"/>
      <c r="IH38" s="51"/>
      <c r="II38" s="51"/>
      <c r="IJ38" s="51"/>
      <c r="IK38" s="51"/>
      <c r="IL38" s="51"/>
      <c r="IM38" s="51"/>
      <c r="IN38" s="51"/>
      <c r="IO38" s="51"/>
      <c r="IP38" s="51"/>
      <c r="IQ38" s="51"/>
      <c r="IR38" s="51"/>
      <c r="IS38" s="51"/>
      <c r="IT38" s="51"/>
      <c r="IU38" s="51"/>
      <c r="IV38" s="51"/>
      <c r="IW38" s="51"/>
      <c r="IX38" s="51"/>
      <c r="IY38" s="51"/>
      <c r="IZ38" s="51"/>
      <c r="JA38" s="51"/>
      <c r="JB38" s="51"/>
      <c r="JC38" s="51"/>
      <c r="JD38" s="51"/>
      <c r="JE38" s="51"/>
      <c r="JF38" s="51"/>
      <c r="JG38" s="51"/>
      <c r="JH38" s="51"/>
      <c r="JI38" s="51"/>
      <c r="JJ38" s="51"/>
      <c r="JK38" s="51"/>
      <c r="JL38" s="51"/>
      <c r="JM38" s="51"/>
      <c r="JN38" s="51"/>
      <c r="JO38" s="51"/>
      <c r="JP38" s="51"/>
      <c r="JQ38" s="51"/>
      <c r="JR38" s="51"/>
      <c r="JS38" s="51"/>
      <c r="JT38" s="51"/>
      <c r="JU38" s="51"/>
      <c r="JV38" s="51"/>
      <c r="JW38" s="51"/>
      <c r="JX38" s="51"/>
      <c r="JY38" s="51"/>
      <c r="JZ38" s="51"/>
      <c r="KA38" s="51"/>
      <c r="KB38" s="51"/>
      <c r="KC38" s="51"/>
      <c r="KD38" s="51"/>
      <c r="KE38" s="51"/>
      <c r="KF38" s="51"/>
      <c r="KG38" s="51"/>
      <c r="KH38" s="51"/>
      <c r="KI38" s="51"/>
      <c r="KJ38" s="51"/>
      <c r="KK38" s="51"/>
      <c r="KL38" s="51"/>
      <c r="KM38" s="51"/>
      <c r="KN38" s="51"/>
      <c r="KO38" s="51"/>
      <c r="KP38" s="51"/>
      <c r="KQ38" s="51"/>
      <c r="KR38" s="51"/>
      <c r="KS38" s="51"/>
      <c r="KT38" s="51"/>
      <c r="KU38" s="51"/>
      <c r="KV38" s="51"/>
      <c r="KW38" s="51"/>
      <c r="KX38" s="51"/>
      <c r="KY38" s="51"/>
      <c r="KZ38" s="51"/>
      <c r="LA38" s="51"/>
      <c r="LB38" s="51"/>
      <c r="LC38" s="51"/>
      <c r="LD38" s="51"/>
      <c r="LE38" s="51"/>
      <c r="LF38" s="51"/>
      <c r="LG38" s="51"/>
      <c r="LH38" s="51"/>
      <c r="LI38" s="51"/>
      <c r="LJ38" s="51"/>
      <c r="LK38" s="51"/>
      <c r="LL38" s="51"/>
      <c r="LM38" s="51"/>
      <c r="LN38" s="51"/>
      <c r="LO38" s="51"/>
      <c r="LP38" s="51"/>
      <c r="LQ38" s="51"/>
      <c r="LR38" s="51"/>
      <c r="LS38" s="51"/>
      <c r="LT38" s="51"/>
      <c r="LU38" s="51"/>
      <c r="LV38" s="51"/>
      <c r="LW38" s="51"/>
      <c r="LX38" s="51"/>
      <c r="LY38" s="51"/>
      <c r="LZ38" s="51"/>
      <c r="MA38" s="51"/>
      <c r="MB38" s="51"/>
      <c r="MC38" s="51"/>
      <c r="MD38" s="51"/>
      <c r="ME38" s="51"/>
      <c r="MF38" s="51"/>
      <c r="MG38" s="51"/>
      <c r="MH38" s="51"/>
      <c r="MI38" s="51"/>
      <c r="MJ38" s="51"/>
      <c r="MK38" s="51"/>
      <c r="ML38" s="51"/>
      <c r="MM38" s="51"/>
      <c r="MN38" s="51"/>
      <c r="MO38" s="51"/>
      <c r="MP38" s="51"/>
      <c r="MQ38" s="51"/>
      <c r="MR38" s="51"/>
      <c r="MS38" s="51"/>
      <c r="MT38" s="51"/>
      <c r="MU38" s="51"/>
      <c r="MV38" s="51"/>
      <c r="MW38" s="51"/>
      <c r="MX38" s="51"/>
      <c r="MY38" s="51"/>
      <c r="MZ38" s="51"/>
      <c r="NA38" s="51"/>
      <c r="NB38" s="51"/>
      <c r="NC38" s="51"/>
      <c r="ND38" s="51"/>
      <c r="NE38" s="51"/>
      <c r="NF38" s="51"/>
      <c r="NG38" s="51"/>
      <c r="NH38" s="51"/>
      <c r="NI38" s="51"/>
      <c r="NJ38" s="51"/>
      <c r="NK38" s="51"/>
      <c r="NL38" s="51"/>
      <c r="NM38" s="51"/>
      <c r="NN38" s="51"/>
      <c r="NO38" s="51"/>
      <c r="NP38" s="51"/>
      <c r="NQ38" s="51"/>
      <c r="NR38" s="51"/>
      <c r="NS38" s="51"/>
      <c r="NT38" s="51"/>
      <c r="NU38" s="51"/>
      <c r="NV38" s="51"/>
      <c r="NW38" s="51"/>
      <c r="NX38" s="51"/>
      <c r="NY38" s="51"/>
      <c r="NZ38" s="51"/>
      <c r="OA38" s="51"/>
      <c r="OB38" s="51"/>
      <c r="OC38" s="51"/>
      <c r="OD38" s="51"/>
      <c r="OE38" s="51"/>
      <c r="OF38" s="51"/>
      <c r="OG38" s="51"/>
      <c r="OH38" s="51"/>
      <c r="OI38" s="51"/>
      <c r="OJ38" s="51"/>
      <c r="OK38" s="51"/>
      <c r="OL38" s="51"/>
      <c r="OM38" s="51"/>
      <c r="ON38" s="51"/>
      <c r="OO38" s="51"/>
      <c r="OP38" s="51"/>
      <c r="OQ38" s="51"/>
      <c r="OR38" s="51"/>
      <c r="OS38" s="51"/>
      <c r="OT38" s="51"/>
      <c r="OU38" s="51"/>
      <c r="OV38" s="51"/>
      <c r="OW38" s="51"/>
      <c r="OX38" s="51"/>
      <c r="OY38" s="51"/>
      <c r="OZ38" s="51"/>
      <c r="PA38" s="51"/>
      <c r="PB38" s="51"/>
      <c r="PC38" s="51"/>
      <c r="PD38" s="51"/>
      <c r="PE38" s="51"/>
      <c r="PF38" s="51"/>
      <c r="PG38" s="51"/>
      <c r="PH38" s="51"/>
      <c r="PI38" s="51"/>
      <c r="PJ38" s="51"/>
      <c r="PK38" s="51"/>
      <c r="PL38" s="51"/>
      <c r="PM38" s="51"/>
      <c r="PN38" s="51"/>
      <c r="PO38" s="51"/>
      <c r="PP38" s="51"/>
      <c r="PQ38" s="51"/>
      <c r="PR38" s="51"/>
      <c r="PS38" s="51"/>
      <c r="PT38" s="51"/>
      <c r="PU38" s="51"/>
      <c r="PV38" s="51"/>
      <c r="PW38" s="51"/>
      <c r="PX38" s="51"/>
      <c r="PY38" s="51"/>
      <c r="PZ38" s="51"/>
      <c r="QA38" s="51"/>
      <c r="QB38" s="51"/>
      <c r="QC38" s="51"/>
      <c r="QD38" s="51"/>
      <c r="QE38" s="51"/>
      <c r="QF38" s="51"/>
      <c r="QG38" s="51"/>
      <c r="QH38" s="51"/>
      <c r="QI38" s="51"/>
      <c r="QJ38" s="51"/>
      <c r="QK38" s="51"/>
      <c r="QL38" s="51"/>
      <c r="QM38" s="51"/>
      <c r="QN38" s="51"/>
      <c r="QO38" s="51"/>
      <c r="QP38" s="51"/>
      <c r="QQ38" s="51"/>
      <c r="QR38" s="51"/>
      <c r="QS38" s="51"/>
      <c r="QT38" s="51"/>
      <c r="QU38" s="51"/>
      <c r="QV38" s="51"/>
      <c r="QW38" s="51"/>
      <c r="QX38" s="51"/>
      <c r="QY38" s="51"/>
      <c r="QZ38" s="51"/>
      <c r="RA38" s="51"/>
      <c r="RB38" s="51"/>
      <c r="RC38" s="51"/>
      <c r="RD38" s="51"/>
      <c r="RE38" s="51"/>
      <c r="RF38" s="51"/>
      <c r="RG38" s="51"/>
      <c r="RH38" s="51"/>
      <c r="RI38" s="51"/>
      <c r="RJ38" s="51"/>
      <c r="RK38" s="51"/>
      <c r="RL38" s="51"/>
      <c r="RM38" s="51"/>
      <c r="RN38" s="51"/>
      <c r="RO38" s="51"/>
      <c r="RP38" s="51"/>
      <c r="RQ38" s="51"/>
      <c r="RR38" s="51"/>
      <c r="RS38" s="51"/>
      <c r="RT38" s="51"/>
      <c r="RU38" s="51"/>
      <c r="RV38" s="51"/>
      <c r="RW38" s="51"/>
      <c r="RX38" s="51"/>
      <c r="RY38" s="51"/>
      <c r="RZ38" s="51"/>
      <c r="SA38" s="51"/>
      <c r="SB38" s="51"/>
      <c r="SC38" s="51"/>
      <c r="SD38" s="51"/>
      <c r="SE38" s="51"/>
      <c r="SF38" s="51"/>
      <c r="SG38" s="51"/>
      <c r="SH38" s="51"/>
      <c r="SI38" s="51"/>
      <c r="SJ38" s="51"/>
      <c r="SK38" s="51"/>
      <c r="SL38" s="51"/>
      <c r="SM38" s="51"/>
      <c r="SN38" s="51"/>
      <c r="SO38" s="51"/>
      <c r="SP38" s="51"/>
      <c r="SQ38" s="51"/>
      <c r="SR38" s="51"/>
      <c r="SS38" s="51"/>
      <c r="ST38" s="51"/>
      <c r="SU38" s="51"/>
      <c r="SV38" s="51"/>
      <c r="SW38" s="51"/>
      <c r="SX38" s="51"/>
      <c r="SY38" s="51"/>
      <c r="SZ38" s="51"/>
      <c r="TA38" s="51"/>
      <c r="TB38" s="51"/>
      <c r="TC38" s="51"/>
      <c r="TD38" s="51"/>
      <c r="TE38" s="51"/>
      <c r="TF38" s="51"/>
      <c r="TG38" s="51"/>
      <c r="TH38" s="51"/>
      <c r="TI38" s="51"/>
      <c r="TJ38" s="51"/>
      <c r="TK38" s="51"/>
      <c r="TL38" s="51"/>
      <c r="TM38" s="51"/>
      <c r="TN38" s="51"/>
      <c r="TO38" s="51"/>
      <c r="TP38" s="51"/>
      <c r="TQ38" s="51"/>
      <c r="TR38" s="51"/>
      <c r="TS38" s="51"/>
      <c r="TT38" s="51"/>
      <c r="TU38" s="51"/>
      <c r="TV38" s="51"/>
      <c r="TW38" s="51"/>
      <c r="TX38" s="51"/>
      <c r="TY38" s="51"/>
      <c r="TZ38" s="51"/>
      <c r="UA38" s="51"/>
      <c r="UB38" s="51"/>
      <c r="UC38" s="51"/>
      <c r="UD38" s="51"/>
      <c r="UE38" s="51"/>
      <c r="UF38" s="51"/>
      <c r="UG38" s="51"/>
      <c r="UH38" s="51"/>
      <c r="UI38" s="51"/>
      <c r="UJ38" s="51"/>
      <c r="UK38" s="51"/>
      <c r="UL38" s="51"/>
      <c r="UM38" s="51"/>
      <c r="UN38" s="51"/>
      <c r="UO38" s="51"/>
      <c r="UP38" s="51"/>
      <c r="UQ38" s="51"/>
      <c r="UR38" s="51"/>
      <c r="US38" s="51"/>
      <c r="UT38" s="51"/>
      <c r="UU38" s="51"/>
      <c r="UV38" s="51"/>
      <c r="UW38" s="51"/>
      <c r="UX38" s="51"/>
      <c r="UY38" s="51"/>
      <c r="UZ38" s="51"/>
      <c r="VA38" s="51"/>
      <c r="VB38" s="51"/>
      <c r="VC38" s="51"/>
      <c r="VD38" s="51"/>
      <c r="VE38" s="51"/>
      <c r="VF38" s="51"/>
      <c r="VG38" s="51"/>
      <c r="VH38" s="51"/>
      <c r="VI38" s="51"/>
      <c r="VJ38" s="51"/>
      <c r="VK38" s="51"/>
      <c r="VL38" s="51"/>
      <c r="VM38" s="51"/>
      <c r="VN38" s="51"/>
      <c r="VO38" s="51"/>
      <c r="VP38" s="51"/>
      <c r="VQ38" s="51"/>
      <c r="VR38" s="51"/>
      <c r="VS38" s="51"/>
      <c r="VT38" s="51"/>
      <c r="VU38" s="51"/>
      <c r="VV38" s="51"/>
      <c r="VW38" s="51"/>
      <c r="VX38" s="51"/>
      <c r="VY38" s="51"/>
      <c r="VZ38" s="51"/>
      <c r="WA38" s="51"/>
      <c r="WB38" s="51"/>
      <c r="WC38" s="51"/>
      <c r="WD38" s="51"/>
      <c r="WE38" s="51"/>
      <c r="WF38" s="51"/>
      <c r="WG38" s="51"/>
      <c r="WH38" s="51"/>
      <c r="WI38" s="51"/>
      <c r="WJ38" s="51"/>
      <c r="WK38" s="51"/>
      <c r="WL38" s="51"/>
      <c r="WM38" s="51"/>
      <c r="WN38" s="51"/>
      <c r="WO38" s="51"/>
      <c r="WP38" s="51"/>
      <c r="WQ38" s="51"/>
      <c r="WR38" s="51"/>
      <c r="WS38" s="51"/>
      <c r="WT38" s="51"/>
      <c r="WU38" s="51"/>
      <c r="WV38" s="51"/>
      <c r="WW38" s="51"/>
      <c r="WX38" s="51"/>
      <c r="WY38" s="51"/>
      <c r="WZ38" s="51"/>
      <c r="XA38" s="51"/>
      <c r="XB38" s="51"/>
      <c r="XC38" s="51"/>
      <c r="XD38" s="51"/>
      <c r="XE38" s="51"/>
      <c r="XF38" s="51"/>
      <c r="XG38" s="51"/>
      <c r="XH38" s="51"/>
      <c r="XI38" s="51"/>
      <c r="XJ38" s="51"/>
      <c r="XK38" s="51"/>
      <c r="XL38" s="51"/>
      <c r="XM38" s="51"/>
      <c r="XN38" s="51"/>
      <c r="XO38" s="51"/>
      <c r="XP38" s="51"/>
      <c r="XQ38" s="51"/>
      <c r="XR38" s="51"/>
      <c r="XS38" s="51"/>
      <c r="XT38" s="51"/>
      <c r="XU38" s="51"/>
      <c r="XV38" s="51"/>
      <c r="XW38" s="51"/>
      <c r="XX38" s="51"/>
      <c r="XY38" s="51"/>
      <c r="XZ38" s="51"/>
      <c r="YA38" s="51"/>
      <c r="YB38" s="51"/>
      <c r="YC38" s="51"/>
      <c r="YD38" s="51"/>
      <c r="YE38" s="51"/>
      <c r="YF38" s="51"/>
      <c r="YG38" s="51"/>
      <c r="YH38" s="51"/>
      <c r="YI38" s="51"/>
      <c r="YJ38" s="51"/>
      <c r="YK38" s="51"/>
      <c r="YL38" s="51"/>
      <c r="YM38" s="51"/>
      <c r="YN38" s="51"/>
      <c r="YO38" s="51"/>
      <c r="YP38" s="51"/>
      <c r="YQ38" s="51"/>
      <c r="YR38" s="51"/>
      <c r="YS38" s="51"/>
      <c r="YT38" s="51"/>
      <c r="YU38" s="51"/>
      <c r="YV38" s="51"/>
      <c r="YW38" s="51"/>
      <c r="YX38" s="51"/>
      <c r="YY38" s="51"/>
      <c r="YZ38" s="51"/>
      <c r="ZA38" s="51"/>
      <c r="ZB38" s="51"/>
      <c r="ZC38" s="51"/>
      <c r="ZD38" s="51"/>
      <c r="ZE38" s="51"/>
      <c r="ZF38" s="51"/>
      <c r="ZG38" s="51"/>
      <c r="ZH38" s="51"/>
      <c r="ZI38" s="51"/>
      <c r="ZJ38" s="51"/>
      <c r="ZK38" s="51"/>
      <c r="ZL38" s="51"/>
      <c r="ZM38" s="51"/>
      <c r="ZN38" s="51"/>
      <c r="ZO38" s="51"/>
      <c r="ZP38" s="51"/>
      <c r="ZQ38" s="51"/>
      <c r="ZR38" s="51"/>
      <c r="ZS38" s="51"/>
      <c r="ZT38" s="51"/>
      <c r="ZU38" s="51"/>
      <c r="ZV38" s="51"/>
      <c r="ZW38" s="51"/>
      <c r="ZX38" s="51"/>
      <c r="ZY38" s="51"/>
      <c r="ZZ38" s="51"/>
      <c r="AAA38" s="51"/>
      <c r="AAB38" s="51"/>
      <c r="AAC38" s="51"/>
      <c r="AAD38" s="51"/>
      <c r="AAE38" s="51"/>
      <c r="AAF38" s="51"/>
      <c r="AAG38" s="51"/>
      <c r="AAH38" s="51"/>
      <c r="AAI38" s="51"/>
      <c r="AAJ38" s="51"/>
      <c r="AAK38" s="51"/>
      <c r="AAL38" s="51"/>
      <c r="AAM38" s="51"/>
      <c r="AAN38" s="51"/>
      <c r="AAO38" s="51"/>
      <c r="AAP38" s="51"/>
      <c r="AAQ38" s="51"/>
      <c r="AAR38" s="51"/>
      <c r="AAS38" s="51"/>
      <c r="AAT38" s="51"/>
      <c r="AAU38" s="51"/>
      <c r="AAV38" s="51"/>
      <c r="AAW38" s="51"/>
      <c r="AAX38" s="51"/>
      <c r="AAY38" s="51"/>
      <c r="AAZ38" s="51"/>
      <c r="ABA38" s="51"/>
      <c r="ABB38" s="51"/>
      <c r="ABC38" s="51"/>
      <c r="ABD38" s="51"/>
      <c r="ABE38" s="51"/>
      <c r="ABF38" s="51"/>
      <c r="ABG38" s="51"/>
      <c r="ABH38" s="51"/>
      <c r="ABI38" s="51"/>
      <c r="ABJ38" s="51"/>
      <c r="ABK38" s="51"/>
      <c r="ABL38" s="51"/>
      <c r="ABM38" s="51"/>
      <c r="ABN38" s="51"/>
      <c r="ABO38" s="51"/>
      <c r="ABP38" s="51"/>
      <c r="ABQ38" s="51"/>
      <c r="ABR38" s="51"/>
      <c r="ABS38" s="51"/>
      <c r="ABT38" s="51"/>
      <c r="ABU38" s="51"/>
      <c r="ABV38" s="51"/>
      <c r="ABW38" s="51"/>
      <c r="ABX38" s="51"/>
      <c r="ABY38" s="51"/>
      <c r="ABZ38" s="51"/>
      <c r="ACA38" s="51"/>
      <c r="ACB38" s="51"/>
      <c r="ACC38" s="51"/>
      <c r="ACD38" s="51"/>
      <c r="ACE38" s="51"/>
      <c r="ACF38" s="51"/>
      <c r="ACG38" s="51"/>
      <c r="ACH38" s="51"/>
      <c r="ACI38" s="51"/>
      <c r="ACJ38" s="51"/>
      <c r="ACK38" s="51"/>
      <c r="ACL38" s="51"/>
      <c r="ACM38" s="51"/>
      <c r="ACN38" s="51"/>
      <c r="ACO38" s="51"/>
      <c r="ACP38" s="51"/>
      <c r="ACQ38" s="51"/>
      <c r="ACR38" s="51"/>
      <c r="ACS38" s="51"/>
      <c r="ACT38" s="51"/>
      <c r="ACU38" s="51"/>
      <c r="ACV38" s="51"/>
      <c r="ACW38" s="51"/>
      <c r="ACX38" s="51"/>
      <c r="ACY38" s="51"/>
      <c r="ACZ38" s="51"/>
      <c r="ADA38" s="51"/>
      <c r="ADB38" s="51"/>
      <c r="ADC38" s="51"/>
      <c r="ADD38" s="51"/>
      <c r="ADE38" s="51"/>
      <c r="ADF38" s="51"/>
      <c r="ADG38" s="51"/>
      <c r="ADH38" s="51"/>
      <c r="ADI38" s="51"/>
      <c r="ADJ38" s="51"/>
      <c r="ADK38" s="51"/>
      <c r="ADL38" s="51"/>
      <c r="ADM38" s="51"/>
      <c r="ADN38" s="51"/>
      <c r="ADO38" s="51"/>
      <c r="ADP38" s="51"/>
      <c r="ADQ38" s="51"/>
      <c r="ADR38" s="51"/>
      <c r="ADS38" s="51"/>
      <c r="ADT38" s="51"/>
      <c r="ADU38" s="51"/>
      <c r="ADV38" s="51"/>
      <c r="ADW38" s="51"/>
      <c r="ADX38" s="51"/>
      <c r="ADY38" s="51"/>
      <c r="ADZ38" s="51"/>
      <c r="AEA38" s="51"/>
      <c r="AEB38" s="51"/>
      <c r="AEC38" s="51"/>
      <c r="AED38" s="51"/>
      <c r="AEE38" s="51"/>
      <c r="AEF38" s="51"/>
      <c r="AEG38" s="51"/>
      <c r="AEH38" s="51"/>
      <c r="AEI38" s="51"/>
      <c r="AEJ38" s="51"/>
      <c r="AEK38" s="51"/>
      <c r="AEL38" s="51"/>
      <c r="AEM38" s="51"/>
      <c r="AEN38" s="51"/>
      <c r="AEO38" s="51"/>
      <c r="AEP38" s="51"/>
      <c r="AEQ38" s="51"/>
      <c r="AER38" s="51"/>
      <c r="AES38" s="51"/>
      <c r="AET38" s="51"/>
      <c r="AEU38" s="51"/>
      <c r="AEV38" s="51"/>
      <c r="AEW38" s="51"/>
      <c r="AEX38" s="51"/>
      <c r="AEY38" s="51"/>
      <c r="AEZ38" s="51"/>
      <c r="AFA38" s="51"/>
      <c r="AFB38" s="51"/>
      <c r="AFC38" s="51"/>
      <c r="AFD38" s="51"/>
      <c r="AFE38" s="51"/>
      <c r="AFF38" s="51"/>
      <c r="AFG38" s="51"/>
      <c r="AFH38" s="51"/>
      <c r="AFI38" s="51"/>
      <c r="AFJ38" s="51"/>
      <c r="AFK38" s="51"/>
      <c r="AFL38" s="51"/>
      <c r="AFM38" s="51"/>
      <c r="AFN38" s="51"/>
      <c r="AFO38" s="51"/>
      <c r="AFP38" s="51"/>
      <c r="AFQ38" s="51"/>
      <c r="AFR38" s="51"/>
      <c r="AFS38" s="51"/>
      <c r="AFT38" s="51"/>
      <c r="AFU38" s="51"/>
      <c r="AFV38" s="51"/>
      <c r="AFW38" s="51"/>
      <c r="AFX38" s="51"/>
      <c r="AFY38" s="51"/>
      <c r="AFZ38" s="51"/>
      <c r="AGA38" s="51"/>
      <c r="AGB38" s="51"/>
      <c r="AGC38" s="51"/>
      <c r="AGD38" s="51"/>
      <c r="AGE38" s="51"/>
      <c r="AGF38" s="51"/>
      <c r="AGG38" s="51"/>
      <c r="AGH38" s="51"/>
      <c r="AGI38" s="51"/>
      <c r="AGJ38" s="51"/>
      <c r="AGK38" s="51"/>
      <c r="AGL38" s="51"/>
      <c r="AGM38" s="51"/>
      <c r="AGN38" s="51"/>
      <c r="AGO38" s="51"/>
      <c r="AGP38" s="51"/>
      <c r="AGQ38" s="51"/>
      <c r="AGR38" s="51"/>
      <c r="AGS38" s="51"/>
      <c r="AGT38" s="51"/>
      <c r="AGU38" s="51"/>
      <c r="AGV38" s="51"/>
      <c r="AGW38" s="51"/>
      <c r="AGX38" s="51"/>
      <c r="AGY38" s="51"/>
      <c r="AGZ38" s="51"/>
      <c r="AHA38" s="51"/>
      <c r="AHB38" s="51"/>
      <c r="AHC38" s="51"/>
      <c r="AHD38" s="51"/>
      <c r="AHE38" s="51"/>
      <c r="AHF38" s="51"/>
      <c r="AHG38" s="51"/>
      <c r="AHH38" s="51"/>
      <c r="AHI38" s="51"/>
      <c r="AHJ38" s="51"/>
      <c r="AHK38" s="51"/>
      <c r="AHL38" s="51"/>
      <c r="AHM38" s="51"/>
      <c r="AHN38" s="51"/>
      <c r="AHO38" s="51"/>
      <c r="AHP38" s="51"/>
      <c r="AHQ38" s="51"/>
      <c r="AHR38" s="51"/>
      <c r="AHS38" s="51"/>
      <c r="AHT38" s="51"/>
      <c r="AHU38" s="51"/>
      <c r="AHV38" s="51"/>
      <c r="AHW38" s="51"/>
      <c r="AHX38" s="51"/>
      <c r="AHY38" s="51"/>
      <c r="AHZ38" s="51"/>
      <c r="AIA38" s="51"/>
      <c r="AIB38" s="51"/>
      <c r="AIC38" s="51"/>
      <c r="AID38" s="51"/>
      <c r="AIE38" s="51"/>
      <c r="AIF38" s="51"/>
      <c r="AIG38" s="51"/>
      <c r="AIH38" s="51"/>
      <c r="AII38" s="51"/>
      <c r="AIJ38" s="51"/>
      <c r="AIK38" s="51"/>
      <c r="AIL38" s="51"/>
      <c r="AIM38" s="51"/>
      <c r="AIN38" s="51"/>
      <c r="AIO38" s="51"/>
      <c r="AIP38" s="51"/>
      <c r="AIQ38" s="51"/>
      <c r="AIR38" s="51"/>
      <c r="AIS38" s="51"/>
      <c r="AIT38" s="51"/>
      <c r="AIU38" s="51"/>
      <c r="AIV38" s="51"/>
      <c r="AIW38" s="51"/>
      <c r="AIX38" s="51"/>
      <c r="AIY38" s="51"/>
      <c r="AIZ38" s="51"/>
      <c r="AJA38" s="51"/>
      <c r="AJB38" s="51"/>
      <c r="AJC38" s="51"/>
      <c r="AJD38" s="51"/>
      <c r="AJE38" s="51"/>
      <c r="AJF38" s="51"/>
      <c r="AJG38" s="51"/>
      <c r="AJH38" s="51"/>
      <c r="AJI38" s="51"/>
      <c r="AJJ38" s="51"/>
      <c r="AJK38" s="51"/>
      <c r="AJL38" s="51"/>
      <c r="AJM38" s="51"/>
      <c r="AJN38" s="51"/>
      <c r="AJO38" s="51"/>
      <c r="AJP38" s="51"/>
      <c r="AJQ38" s="51"/>
      <c r="AJR38" s="51"/>
      <c r="AJS38" s="51"/>
      <c r="AJT38" s="51"/>
      <c r="AJU38" s="51"/>
      <c r="AJV38" s="51"/>
      <c r="AJW38" s="51"/>
      <c r="AJX38" s="51"/>
      <c r="AJY38" s="51"/>
      <c r="AJZ38" s="51"/>
      <c r="AKA38" s="51"/>
      <c r="AKB38" s="51"/>
      <c r="AKC38" s="51"/>
      <c r="AKD38" s="51"/>
      <c r="AKE38" s="51"/>
      <c r="AKF38" s="51"/>
      <c r="AKG38" s="51"/>
      <c r="AKH38" s="51"/>
      <c r="AKI38" s="51"/>
      <c r="AKJ38" s="51"/>
      <c r="AKK38" s="51"/>
      <c r="AKL38" s="51"/>
      <c r="AKM38" s="51"/>
      <c r="AKN38" s="51"/>
      <c r="AKO38" s="51"/>
      <c r="AKP38" s="51"/>
      <c r="AKQ38" s="51"/>
      <c r="AKR38" s="51"/>
      <c r="AKS38" s="51"/>
      <c r="AKT38" s="51"/>
      <c r="AKU38" s="51"/>
      <c r="AKV38" s="51"/>
      <c r="AKW38" s="51"/>
      <c r="AKX38" s="51"/>
      <c r="AKY38" s="51"/>
      <c r="AKZ38" s="51"/>
      <c r="ALA38" s="51"/>
      <c r="ALB38" s="51"/>
      <c r="ALC38" s="51"/>
      <c r="ALD38" s="51"/>
      <c r="ALE38" s="51"/>
      <c r="ALF38" s="51"/>
      <c r="ALG38" s="51"/>
      <c r="ALH38" s="51"/>
      <c r="ALI38" s="51"/>
      <c r="ALJ38" s="51"/>
      <c r="ALK38" s="51"/>
      <c r="ALL38" s="51"/>
      <c r="ALM38" s="51"/>
      <c r="ALN38" s="51"/>
      <c r="ALO38" s="51"/>
      <c r="ALP38" s="51"/>
      <c r="ALQ38" s="51"/>
      <c r="ALR38" s="51"/>
      <c r="ALS38" s="51"/>
      <c r="ALT38" s="51"/>
      <c r="ALU38" s="51"/>
      <c r="ALV38" s="51"/>
      <c r="ALW38" s="51"/>
      <c r="ALX38" s="51"/>
      <c r="ALY38" s="51"/>
      <c r="ALZ38" s="51"/>
      <c r="AMA38" s="51"/>
      <c r="AMB38" s="51"/>
    </row>
    <row r="39" spans="1:1016" s="50" customFormat="1" ht="36" customHeight="1" x14ac:dyDescent="0.25">
      <c r="A39" s="137" t="s">
        <v>307</v>
      </c>
      <c r="B39" s="138"/>
      <c r="C39" s="138"/>
      <c r="D39" s="138"/>
      <c r="E39" s="138"/>
      <c r="F39" s="139"/>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1"/>
      <c r="FG39" s="51"/>
      <c r="FH39" s="51"/>
      <c r="FI39" s="51"/>
      <c r="FJ39" s="51"/>
      <c r="FK39" s="51"/>
      <c r="FL39" s="51"/>
      <c r="FM39" s="51"/>
      <c r="FN39" s="51"/>
      <c r="FO39" s="51"/>
      <c r="FP39" s="51"/>
      <c r="FQ39" s="51"/>
      <c r="FR39" s="51"/>
      <c r="FS39" s="51"/>
      <c r="FT39" s="51"/>
      <c r="FU39" s="51"/>
      <c r="FV39" s="51"/>
      <c r="FW39" s="51"/>
      <c r="FX39" s="51"/>
      <c r="FY39" s="51"/>
      <c r="FZ39" s="51"/>
      <c r="GA39" s="51"/>
      <c r="GB39" s="51"/>
      <c r="GC39" s="51"/>
      <c r="GD39" s="51"/>
      <c r="GE39" s="51"/>
      <c r="GF39" s="51"/>
      <c r="GG39" s="51"/>
      <c r="GH39" s="51"/>
      <c r="GI39" s="51"/>
      <c r="GJ39" s="51"/>
      <c r="GK39" s="51"/>
      <c r="GL39" s="51"/>
      <c r="GM39" s="51"/>
      <c r="GN39" s="51"/>
      <c r="GO39" s="51"/>
      <c r="GP39" s="51"/>
      <c r="GQ39" s="51"/>
      <c r="GR39" s="51"/>
      <c r="GS39" s="51"/>
      <c r="GT39" s="51"/>
      <c r="GU39" s="51"/>
      <c r="GV39" s="51"/>
      <c r="GW39" s="51"/>
      <c r="GX39" s="51"/>
      <c r="GY39" s="51"/>
      <c r="GZ39" s="51"/>
      <c r="HA39" s="51"/>
      <c r="HB39" s="51"/>
      <c r="HC39" s="51"/>
      <c r="HD39" s="51"/>
      <c r="HE39" s="51"/>
      <c r="HF39" s="51"/>
      <c r="HG39" s="51"/>
      <c r="HH39" s="51"/>
      <c r="HI39" s="51"/>
      <c r="HJ39" s="51"/>
      <c r="HK39" s="51"/>
      <c r="HL39" s="51"/>
      <c r="HM39" s="51"/>
      <c r="HN39" s="51"/>
      <c r="HO39" s="51"/>
      <c r="HP39" s="51"/>
      <c r="HQ39" s="51"/>
      <c r="HR39" s="51"/>
      <c r="HS39" s="51"/>
      <c r="HT39" s="51"/>
      <c r="HU39" s="51"/>
      <c r="HV39" s="51"/>
      <c r="HW39" s="51"/>
      <c r="HX39" s="51"/>
      <c r="HY39" s="51"/>
      <c r="HZ39" s="51"/>
      <c r="IA39" s="51"/>
      <c r="IB39" s="51"/>
      <c r="IC39" s="51"/>
      <c r="ID39" s="51"/>
      <c r="IE39" s="51"/>
      <c r="IF39" s="51"/>
      <c r="IG39" s="51"/>
      <c r="IH39" s="51"/>
      <c r="II39" s="51"/>
      <c r="IJ39" s="51"/>
      <c r="IK39" s="51"/>
      <c r="IL39" s="51"/>
      <c r="IM39" s="51"/>
      <c r="IN39" s="51"/>
      <c r="IO39" s="51"/>
      <c r="IP39" s="51"/>
      <c r="IQ39" s="51"/>
      <c r="IR39" s="51"/>
      <c r="IS39" s="51"/>
      <c r="IT39" s="51"/>
      <c r="IU39" s="51"/>
      <c r="IV39" s="51"/>
      <c r="IW39" s="51"/>
      <c r="IX39" s="51"/>
      <c r="IY39" s="51"/>
      <c r="IZ39" s="51"/>
      <c r="JA39" s="51"/>
      <c r="JB39" s="51"/>
      <c r="JC39" s="51"/>
      <c r="JD39" s="51"/>
      <c r="JE39" s="51"/>
      <c r="JF39" s="51"/>
      <c r="JG39" s="51"/>
      <c r="JH39" s="51"/>
      <c r="JI39" s="51"/>
      <c r="JJ39" s="51"/>
      <c r="JK39" s="51"/>
      <c r="JL39" s="51"/>
      <c r="JM39" s="51"/>
      <c r="JN39" s="51"/>
      <c r="JO39" s="51"/>
      <c r="JP39" s="51"/>
      <c r="JQ39" s="51"/>
      <c r="JR39" s="51"/>
      <c r="JS39" s="51"/>
      <c r="JT39" s="51"/>
      <c r="JU39" s="51"/>
      <c r="JV39" s="51"/>
      <c r="JW39" s="51"/>
      <c r="JX39" s="51"/>
      <c r="JY39" s="51"/>
      <c r="JZ39" s="51"/>
      <c r="KA39" s="51"/>
      <c r="KB39" s="51"/>
      <c r="KC39" s="51"/>
      <c r="KD39" s="51"/>
      <c r="KE39" s="51"/>
      <c r="KF39" s="51"/>
      <c r="KG39" s="51"/>
      <c r="KH39" s="51"/>
      <c r="KI39" s="51"/>
      <c r="KJ39" s="51"/>
      <c r="KK39" s="51"/>
      <c r="KL39" s="51"/>
      <c r="KM39" s="51"/>
      <c r="KN39" s="51"/>
      <c r="KO39" s="51"/>
      <c r="KP39" s="51"/>
      <c r="KQ39" s="51"/>
      <c r="KR39" s="51"/>
      <c r="KS39" s="51"/>
      <c r="KT39" s="51"/>
      <c r="KU39" s="51"/>
      <c r="KV39" s="51"/>
      <c r="KW39" s="51"/>
      <c r="KX39" s="51"/>
      <c r="KY39" s="51"/>
      <c r="KZ39" s="51"/>
      <c r="LA39" s="51"/>
      <c r="LB39" s="51"/>
      <c r="LC39" s="51"/>
      <c r="LD39" s="51"/>
      <c r="LE39" s="51"/>
      <c r="LF39" s="51"/>
      <c r="LG39" s="51"/>
      <c r="LH39" s="51"/>
      <c r="LI39" s="51"/>
      <c r="LJ39" s="51"/>
      <c r="LK39" s="51"/>
      <c r="LL39" s="51"/>
      <c r="LM39" s="51"/>
      <c r="LN39" s="51"/>
      <c r="LO39" s="51"/>
      <c r="LP39" s="51"/>
      <c r="LQ39" s="51"/>
      <c r="LR39" s="51"/>
      <c r="LS39" s="51"/>
      <c r="LT39" s="51"/>
      <c r="LU39" s="51"/>
      <c r="LV39" s="51"/>
      <c r="LW39" s="51"/>
      <c r="LX39" s="51"/>
      <c r="LY39" s="51"/>
      <c r="LZ39" s="51"/>
      <c r="MA39" s="51"/>
      <c r="MB39" s="51"/>
      <c r="MC39" s="51"/>
      <c r="MD39" s="51"/>
      <c r="ME39" s="51"/>
      <c r="MF39" s="51"/>
      <c r="MG39" s="51"/>
      <c r="MH39" s="51"/>
      <c r="MI39" s="51"/>
      <c r="MJ39" s="51"/>
      <c r="MK39" s="51"/>
      <c r="ML39" s="51"/>
      <c r="MM39" s="51"/>
      <c r="MN39" s="51"/>
      <c r="MO39" s="51"/>
      <c r="MP39" s="51"/>
      <c r="MQ39" s="51"/>
      <c r="MR39" s="51"/>
      <c r="MS39" s="51"/>
      <c r="MT39" s="51"/>
      <c r="MU39" s="51"/>
      <c r="MV39" s="51"/>
      <c r="MW39" s="51"/>
      <c r="MX39" s="51"/>
      <c r="MY39" s="51"/>
      <c r="MZ39" s="51"/>
      <c r="NA39" s="51"/>
      <c r="NB39" s="51"/>
      <c r="NC39" s="51"/>
      <c r="ND39" s="51"/>
      <c r="NE39" s="51"/>
      <c r="NF39" s="51"/>
      <c r="NG39" s="51"/>
      <c r="NH39" s="51"/>
      <c r="NI39" s="51"/>
      <c r="NJ39" s="51"/>
      <c r="NK39" s="51"/>
      <c r="NL39" s="51"/>
      <c r="NM39" s="51"/>
      <c r="NN39" s="51"/>
      <c r="NO39" s="51"/>
      <c r="NP39" s="51"/>
      <c r="NQ39" s="51"/>
      <c r="NR39" s="51"/>
      <c r="NS39" s="51"/>
      <c r="NT39" s="51"/>
      <c r="NU39" s="51"/>
      <c r="NV39" s="51"/>
      <c r="NW39" s="51"/>
      <c r="NX39" s="51"/>
      <c r="NY39" s="51"/>
      <c r="NZ39" s="51"/>
      <c r="OA39" s="51"/>
      <c r="OB39" s="51"/>
      <c r="OC39" s="51"/>
      <c r="OD39" s="51"/>
      <c r="OE39" s="51"/>
      <c r="OF39" s="51"/>
      <c r="OG39" s="51"/>
      <c r="OH39" s="51"/>
      <c r="OI39" s="51"/>
      <c r="OJ39" s="51"/>
      <c r="OK39" s="51"/>
      <c r="OL39" s="51"/>
      <c r="OM39" s="51"/>
      <c r="ON39" s="51"/>
      <c r="OO39" s="51"/>
      <c r="OP39" s="51"/>
      <c r="OQ39" s="51"/>
      <c r="OR39" s="51"/>
      <c r="OS39" s="51"/>
      <c r="OT39" s="51"/>
      <c r="OU39" s="51"/>
      <c r="OV39" s="51"/>
      <c r="OW39" s="51"/>
      <c r="OX39" s="51"/>
      <c r="OY39" s="51"/>
      <c r="OZ39" s="51"/>
      <c r="PA39" s="51"/>
      <c r="PB39" s="51"/>
      <c r="PC39" s="51"/>
      <c r="PD39" s="51"/>
      <c r="PE39" s="51"/>
      <c r="PF39" s="51"/>
      <c r="PG39" s="51"/>
      <c r="PH39" s="51"/>
      <c r="PI39" s="51"/>
      <c r="PJ39" s="51"/>
      <c r="PK39" s="51"/>
      <c r="PL39" s="51"/>
      <c r="PM39" s="51"/>
      <c r="PN39" s="51"/>
      <c r="PO39" s="51"/>
      <c r="PP39" s="51"/>
      <c r="PQ39" s="51"/>
      <c r="PR39" s="51"/>
      <c r="PS39" s="51"/>
      <c r="PT39" s="51"/>
      <c r="PU39" s="51"/>
      <c r="PV39" s="51"/>
      <c r="PW39" s="51"/>
      <c r="PX39" s="51"/>
      <c r="PY39" s="51"/>
      <c r="PZ39" s="51"/>
      <c r="QA39" s="51"/>
      <c r="QB39" s="51"/>
      <c r="QC39" s="51"/>
      <c r="QD39" s="51"/>
      <c r="QE39" s="51"/>
      <c r="QF39" s="51"/>
      <c r="QG39" s="51"/>
      <c r="QH39" s="51"/>
      <c r="QI39" s="51"/>
      <c r="QJ39" s="51"/>
      <c r="QK39" s="51"/>
      <c r="QL39" s="51"/>
      <c r="QM39" s="51"/>
      <c r="QN39" s="51"/>
      <c r="QO39" s="51"/>
      <c r="QP39" s="51"/>
      <c r="QQ39" s="51"/>
      <c r="QR39" s="51"/>
      <c r="QS39" s="51"/>
      <c r="QT39" s="51"/>
      <c r="QU39" s="51"/>
      <c r="QV39" s="51"/>
      <c r="QW39" s="51"/>
      <c r="QX39" s="51"/>
      <c r="QY39" s="51"/>
      <c r="QZ39" s="51"/>
      <c r="RA39" s="51"/>
      <c r="RB39" s="51"/>
      <c r="RC39" s="51"/>
      <c r="RD39" s="51"/>
      <c r="RE39" s="51"/>
      <c r="RF39" s="51"/>
      <c r="RG39" s="51"/>
      <c r="RH39" s="51"/>
      <c r="RI39" s="51"/>
      <c r="RJ39" s="51"/>
      <c r="RK39" s="51"/>
      <c r="RL39" s="51"/>
      <c r="RM39" s="51"/>
      <c r="RN39" s="51"/>
      <c r="RO39" s="51"/>
      <c r="RP39" s="51"/>
      <c r="RQ39" s="51"/>
      <c r="RR39" s="51"/>
      <c r="RS39" s="51"/>
      <c r="RT39" s="51"/>
      <c r="RU39" s="51"/>
      <c r="RV39" s="51"/>
      <c r="RW39" s="51"/>
      <c r="RX39" s="51"/>
      <c r="RY39" s="51"/>
      <c r="RZ39" s="51"/>
      <c r="SA39" s="51"/>
      <c r="SB39" s="51"/>
      <c r="SC39" s="51"/>
      <c r="SD39" s="51"/>
      <c r="SE39" s="51"/>
      <c r="SF39" s="51"/>
      <c r="SG39" s="51"/>
      <c r="SH39" s="51"/>
      <c r="SI39" s="51"/>
      <c r="SJ39" s="51"/>
      <c r="SK39" s="51"/>
      <c r="SL39" s="51"/>
      <c r="SM39" s="51"/>
      <c r="SN39" s="51"/>
      <c r="SO39" s="51"/>
      <c r="SP39" s="51"/>
      <c r="SQ39" s="51"/>
      <c r="SR39" s="51"/>
      <c r="SS39" s="51"/>
      <c r="ST39" s="51"/>
      <c r="SU39" s="51"/>
      <c r="SV39" s="51"/>
      <c r="SW39" s="51"/>
      <c r="SX39" s="51"/>
      <c r="SY39" s="51"/>
      <c r="SZ39" s="51"/>
      <c r="TA39" s="51"/>
      <c r="TB39" s="51"/>
      <c r="TC39" s="51"/>
      <c r="TD39" s="51"/>
      <c r="TE39" s="51"/>
      <c r="TF39" s="51"/>
      <c r="TG39" s="51"/>
      <c r="TH39" s="51"/>
      <c r="TI39" s="51"/>
      <c r="TJ39" s="51"/>
      <c r="TK39" s="51"/>
      <c r="TL39" s="51"/>
      <c r="TM39" s="51"/>
      <c r="TN39" s="51"/>
      <c r="TO39" s="51"/>
      <c r="TP39" s="51"/>
      <c r="TQ39" s="51"/>
      <c r="TR39" s="51"/>
      <c r="TS39" s="51"/>
      <c r="TT39" s="51"/>
      <c r="TU39" s="51"/>
      <c r="TV39" s="51"/>
      <c r="TW39" s="51"/>
      <c r="TX39" s="51"/>
      <c r="TY39" s="51"/>
      <c r="TZ39" s="51"/>
      <c r="UA39" s="51"/>
      <c r="UB39" s="51"/>
      <c r="UC39" s="51"/>
      <c r="UD39" s="51"/>
      <c r="UE39" s="51"/>
      <c r="UF39" s="51"/>
      <c r="UG39" s="51"/>
      <c r="UH39" s="51"/>
      <c r="UI39" s="51"/>
      <c r="UJ39" s="51"/>
      <c r="UK39" s="51"/>
      <c r="UL39" s="51"/>
      <c r="UM39" s="51"/>
      <c r="UN39" s="51"/>
      <c r="UO39" s="51"/>
      <c r="UP39" s="51"/>
      <c r="UQ39" s="51"/>
      <c r="UR39" s="51"/>
      <c r="US39" s="51"/>
      <c r="UT39" s="51"/>
      <c r="UU39" s="51"/>
      <c r="UV39" s="51"/>
      <c r="UW39" s="51"/>
      <c r="UX39" s="51"/>
      <c r="UY39" s="51"/>
      <c r="UZ39" s="51"/>
      <c r="VA39" s="51"/>
      <c r="VB39" s="51"/>
      <c r="VC39" s="51"/>
      <c r="VD39" s="51"/>
      <c r="VE39" s="51"/>
      <c r="VF39" s="51"/>
      <c r="VG39" s="51"/>
      <c r="VH39" s="51"/>
      <c r="VI39" s="51"/>
      <c r="VJ39" s="51"/>
      <c r="VK39" s="51"/>
      <c r="VL39" s="51"/>
      <c r="VM39" s="51"/>
      <c r="VN39" s="51"/>
      <c r="VO39" s="51"/>
      <c r="VP39" s="51"/>
      <c r="VQ39" s="51"/>
      <c r="VR39" s="51"/>
      <c r="VS39" s="51"/>
      <c r="VT39" s="51"/>
      <c r="VU39" s="51"/>
      <c r="VV39" s="51"/>
      <c r="VW39" s="51"/>
      <c r="VX39" s="51"/>
      <c r="VY39" s="51"/>
      <c r="VZ39" s="51"/>
      <c r="WA39" s="51"/>
      <c r="WB39" s="51"/>
      <c r="WC39" s="51"/>
      <c r="WD39" s="51"/>
      <c r="WE39" s="51"/>
      <c r="WF39" s="51"/>
      <c r="WG39" s="51"/>
      <c r="WH39" s="51"/>
      <c r="WI39" s="51"/>
      <c r="WJ39" s="51"/>
      <c r="WK39" s="51"/>
      <c r="WL39" s="51"/>
      <c r="WM39" s="51"/>
      <c r="WN39" s="51"/>
      <c r="WO39" s="51"/>
      <c r="WP39" s="51"/>
      <c r="WQ39" s="51"/>
      <c r="WR39" s="51"/>
      <c r="WS39" s="51"/>
      <c r="WT39" s="51"/>
      <c r="WU39" s="51"/>
      <c r="WV39" s="51"/>
      <c r="WW39" s="51"/>
      <c r="WX39" s="51"/>
      <c r="WY39" s="51"/>
      <c r="WZ39" s="51"/>
      <c r="XA39" s="51"/>
      <c r="XB39" s="51"/>
      <c r="XC39" s="51"/>
      <c r="XD39" s="51"/>
      <c r="XE39" s="51"/>
      <c r="XF39" s="51"/>
      <c r="XG39" s="51"/>
      <c r="XH39" s="51"/>
      <c r="XI39" s="51"/>
      <c r="XJ39" s="51"/>
      <c r="XK39" s="51"/>
      <c r="XL39" s="51"/>
      <c r="XM39" s="51"/>
      <c r="XN39" s="51"/>
      <c r="XO39" s="51"/>
      <c r="XP39" s="51"/>
      <c r="XQ39" s="51"/>
      <c r="XR39" s="51"/>
      <c r="XS39" s="51"/>
      <c r="XT39" s="51"/>
      <c r="XU39" s="51"/>
      <c r="XV39" s="51"/>
      <c r="XW39" s="51"/>
      <c r="XX39" s="51"/>
      <c r="XY39" s="51"/>
      <c r="XZ39" s="51"/>
      <c r="YA39" s="51"/>
      <c r="YB39" s="51"/>
      <c r="YC39" s="51"/>
      <c r="YD39" s="51"/>
      <c r="YE39" s="51"/>
      <c r="YF39" s="51"/>
      <c r="YG39" s="51"/>
      <c r="YH39" s="51"/>
      <c r="YI39" s="51"/>
      <c r="YJ39" s="51"/>
      <c r="YK39" s="51"/>
      <c r="YL39" s="51"/>
      <c r="YM39" s="51"/>
      <c r="YN39" s="51"/>
      <c r="YO39" s="51"/>
      <c r="YP39" s="51"/>
      <c r="YQ39" s="51"/>
      <c r="YR39" s="51"/>
      <c r="YS39" s="51"/>
      <c r="YT39" s="51"/>
      <c r="YU39" s="51"/>
      <c r="YV39" s="51"/>
      <c r="YW39" s="51"/>
      <c r="YX39" s="51"/>
      <c r="YY39" s="51"/>
      <c r="YZ39" s="51"/>
      <c r="ZA39" s="51"/>
      <c r="ZB39" s="51"/>
      <c r="ZC39" s="51"/>
      <c r="ZD39" s="51"/>
      <c r="ZE39" s="51"/>
      <c r="ZF39" s="51"/>
      <c r="ZG39" s="51"/>
      <c r="ZH39" s="51"/>
      <c r="ZI39" s="51"/>
      <c r="ZJ39" s="51"/>
      <c r="ZK39" s="51"/>
      <c r="ZL39" s="51"/>
      <c r="ZM39" s="51"/>
      <c r="ZN39" s="51"/>
      <c r="ZO39" s="51"/>
      <c r="ZP39" s="51"/>
      <c r="ZQ39" s="51"/>
      <c r="ZR39" s="51"/>
      <c r="ZS39" s="51"/>
      <c r="ZT39" s="51"/>
      <c r="ZU39" s="51"/>
      <c r="ZV39" s="51"/>
      <c r="ZW39" s="51"/>
      <c r="ZX39" s="51"/>
      <c r="ZY39" s="51"/>
      <c r="ZZ39" s="51"/>
      <c r="AAA39" s="51"/>
      <c r="AAB39" s="51"/>
      <c r="AAC39" s="51"/>
      <c r="AAD39" s="51"/>
      <c r="AAE39" s="51"/>
      <c r="AAF39" s="51"/>
      <c r="AAG39" s="51"/>
      <c r="AAH39" s="51"/>
      <c r="AAI39" s="51"/>
      <c r="AAJ39" s="51"/>
      <c r="AAK39" s="51"/>
      <c r="AAL39" s="51"/>
      <c r="AAM39" s="51"/>
      <c r="AAN39" s="51"/>
      <c r="AAO39" s="51"/>
      <c r="AAP39" s="51"/>
      <c r="AAQ39" s="51"/>
      <c r="AAR39" s="51"/>
      <c r="AAS39" s="51"/>
      <c r="AAT39" s="51"/>
      <c r="AAU39" s="51"/>
      <c r="AAV39" s="51"/>
      <c r="AAW39" s="51"/>
      <c r="AAX39" s="51"/>
      <c r="AAY39" s="51"/>
      <c r="AAZ39" s="51"/>
      <c r="ABA39" s="51"/>
      <c r="ABB39" s="51"/>
      <c r="ABC39" s="51"/>
      <c r="ABD39" s="51"/>
      <c r="ABE39" s="51"/>
      <c r="ABF39" s="51"/>
      <c r="ABG39" s="51"/>
      <c r="ABH39" s="51"/>
      <c r="ABI39" s="51"/>
      <c r="ABJ39" s="51"/>
      <c r="ABK39" s="51"/>
      <c r="ABL39" s="51"/>
      <c r="ABM39" s="51"/>
      <c r="ABN39" s="51"/>
      <c r="ABO39" s="51"/>
      <c r="ABP39" s="51"/>
      <c r="ABQ39" s="51"/>
      <c r="ABR39" s="51"/>
      <c r="ABS39" s="51"/>
      <c r="ABT39" s="51"/>
      <c r="ABU39" s="51"/>
      <c r="ABV39" s="51"/>
      <c r="ABW39" s="51"/>
      <c r="ABX39" s="51"/>
      <c r="ABY39" s="51"/>
      <c r="ABZ39" s="51"/>
      <c r="ACA39" s="51"/>
      <c r="ACB39" s="51"/>
      <c r="ACC39" s="51"/>
      <c r="ACD39" s="51"/>
      <c r="ACE39" s="51"/>
      <c r="ACF39" s="51"/>
      <c r="ACG39" s="51"/>
      <c r="ACH39" s="51"/>
      <c r="ACI39" s="51"/>
      <c r="ACJ39" s="51"/>
      <c r="ACK39" s="51"/>
      <c r="ACL39" s="51"/>
      <c r="ACM39" s="51"/>
      <c r="ACN39" s="51"/>
      <c r="ACO39" s="51"/>
      <c r="ACP39" s="51"/>
      <c r="ACQ39" s="51"/>
      <c r="ACR39" s="51"/>
      <c r="ACS39" s="51"/>
      <c r="ACT39" s="51"/>
      <c r="ACU39" s="51"/>
      <c r="ACV39" s="51"/>
      <c r="ACW39" s="51"/>
      <c r="ACX39" s="51"/>
      <c r="ACY39" s="51"/>
      <c r="ACZ39" s="51"/>
      <c r="ADA39" s="51"/>
      <c r="ADB39" s="51"/>
      <c r="ADC39" s="51"/>
      <c r="ADD39" s="51"/>
      <c r="ADE39" s="51"/>
      <c r="ADF39" s="51"/>
      <c r="ADG39" s="51"/>
      <c r="ADH39" s="51"/>
      <c r="ADI39" s="51"/>
      <c r="ADJ39" s="51"/>
      <c r="ADK39" s="51"/>
      <c r="ADL39" s="51"/>
      <c r="ADM39" s="51"/>
      <c r="ADN39" s="51"/>
      <c r="ADO39" s="51"/>
      <c r="ADP39" s="51"/>
      <c r="ADQ39" s="51"/>
      <c r="ADR39" s="51"/>
      <c r="ADS39" s="51"/>
      <c r="ADT39" s="51"/>
      <c r="ADU39" s="51"/>
      <c r="ADV39" s="51"/>
      <c r="ADW39" s="51"/>
      <c r="ADX39" s="51"/>
      <c r="ADY39" s="51"/>
      <c r="ADZ39" s="51"/>
      <c r="AEA39" s="51"/>
      <c r="AEB39" s="51"/>
      <c r="AEC39" s="51"/>
      <c r="AED39" s="51"/>
      <c r="AEE39" s="51"/>
      <c r="AEF39" s="51"/>
      <c r="AEG39" s="51"/>
      <c r="AEH39" s="51"/>
      <c r="AEI39" s="51"/>
      <c r="AEJ39" s="51"/>
      <c r="AEK39" s="51"/>
      <c r="AEL39" s="51"/>
      <c r="AEM39" s="51"/>
      <c r="AEN39" s="51"/>
      <c r="AEO39" s="51"/>
      <c r="AEP39" s="51"/>
      <c r="AEQ39" s="51"/>
      <c r="AER39" s="51"/>
      <c r="AES39" s="51"/>
      <c r="AET39" s="51"/>
      <c r="AEU39" s="51"/>
      <c r="AEV39" s="51"/>
      <c r="AEW39" s="51"/>
      <c r="AEX39" s="51"/>
      <c r="AEY39" s="51"/>
      <c r="AEZ39" s="51"/>
      <c r="AFA39" s="51"/>
      <c r="AFB39" s="51"/>
      <c r="AFC39" s="51"/>
      <c r="AFD39" s="51"/>
      <c r="AFE39" s="51"/>
      <c r="AFF39" s="51"/>
      <c r="AFG39" s="51"/>
      <c r="AFH39" s="51"/>
      <c r="AFI39" s="51"/>
      <c r="AFJ39" s="51"/>
      <c r="AFK39" s="51"/>
      <c r="AFL39" s="51"/>
      <c r="AFM39" s="51"/>
      <c r="AFN39" s="51"/>
      <c r="AFO39" s="51"/>
      <c r="AFP39" s="51"/>
      <c r="AFQ39" s="51"/>
      <c r="AFR39" s="51"/>
      <c r="AFS39" s="51"/>
      <c r="AFT39" s="51"/>
      <c r="AFU39" s="51"/>
      <c r="AFV39" s="51"/>
      <c r="AFW39" s="51"/>
      <c r="AFX39" s="51"/>
      <c r="AFY39" s="51"/>
      <c r="AFZ39" s="51"/>
      <c r="AGA39" s="51"/>
      <c r="AGB39" s="51"/>
      <c r="AGC39" s="51"/>
      <c r="AGD39" s="51"/>
      <c r="AGE39" s="51"/>
      <c r="AGF39" s="51"/>
      <c r="AGG39" s="51"/>
      <c r="AGH39" s="51"/>
      <c r="AGI39" s="51"/>
      <c r="AGJ39" s="51"/>
      <c r="AGK39" s="51"/>
      <c r="AGL39" s="51"/>
      <c r="AGM39" s="51"/>
      <c r="AGN39" s="51"/>
      <c r="AGO39" s="51"/>
      <c r="AGP39" s="51"/>
      <c r="AGQ39" s="51"/>
      <c r="AGR39" s="51"/>
      <c r="AGS39" s="51"/>
      <c r="AGT39" s="51"/>
      <c r="AGU39" s="51"/>
      <c r="AGV39" s="51"/>
      <c r="AGW39" s="51"/>
      <c r="AGX39" s="51"/>
      <c r="AGY39" s="51"/>
      <c r="AGZ39" s="51"/>
      <c r="AHA39" s="51"/>
      <c r="AHB39" s="51"/>
      <c r="AHC39" s="51"/>
      <c r="AHD39" s="51"/>
      <c r="AHE39" s="51"/>
      <c r="AHF39" s="51"/>
      <c r="AHG39" s="51"/>
      <c r="AHH39" s="51"/>
      <c r="AHI39" s="51"/>
      <c r="AHJ39" s="51"/>
      <c r="AHK39" s="51"/>
      <c r="AHL39" s="51"/>
      <c r="AHM39" s="51"/>
      <c r="AHN39" s="51"/>
      <c r="AHO39" s="51"/>
      <c r="AHP39" s="51"/>
      <c r="AHQ39" s="51"/>
      <c r="AHR39" s="51"/>
      <c r="AHS39" s="51"/>
      <c r="AHT39" s="51"/>
      <c r="AHU39" s="51"/>
      <c r="AHV39" s="51"/>
      <c r="AHW39" s="51"/>
      <c r="AHX39" s="51"/>
      <c r="AHY39" s="51"/>
      <c r="AHZ39" s="51"/>
      <c r="AIA39" s="51"/>
      <c r="AIB39" s="51"/>
      <c r="AIC39" s="51"/>
      <c r="AID39" s="51"/>
      <c r="AIE39" s="51"/>
      <c r="AIF39" s="51"/>
      <c r="AIG39" s="51"/>
      <c r="AIH39" s="51"/>
      <c r="AII39" s="51"/>
      <c r="AIJ39" s="51"/>
      <c r="AIK39" s="51"/>
      <c r="AIL39" s="51"/>
      <c r="AIM39" s="51"/>
      <c r="AIN39" s="51"/>
      <c r="AIO39" s="51"/>
      <c r="AIP39" s="51"/>
      <c r="AIQ39" s="51"/>
      <c r="AIR39" s="51"/>
      <c r="AIS39" s="51"/>
      <c r="AIT39" s="51"/>
      <c r="AIU39" s="51"/>
      <c r="AIV39" s="51"/>
      <c r="AIW39" s="51"/>
      <c r="AIX39" s="51"/>
      <c r="AIY39" s="51"/>
      <c r="AIZ39" s="51"/>
      <c r="AJA39" s="51"/>
      <c r="AJB39" s="51"/>
      <c r="AJC39" s="51"/>
      <c r="AJD39" s="51"/>
      <c r="AJE39" s="51"/>
      <c r="AJF39" s="51"/>
      <c r="AJG39" s="51"/>
      <c r="AJH39" s="51"/>
      <c r="AJI39" s="51"/>
      <c r="AJJ39" s="51"/>
      <c r="AJK39" s="51"/>
      <c r="AJL39" s="51"/>
      <c r="AJM39" s="51"/>
      <c r="AJN39" s="51"/>
      <c r="AJO39" s="51"/>
      <c r="AJP39" s="51"/>
      <c r="AJQ39" s="51"/>
      <c r="AJR39" s="51"/>
      <c r="AJS39" s="51"/>
      <c r="AJT39" s="51"/>
      <c r="AJU39" s="51"/>
      <c r="AJV39" s="51"/>
      <c r="AJW39" s="51"/>
      <c r="AJX39" s="51"/>
      <c r="AJY39" s="51"/>
      <c r="AJZ39" s="51"/>
      <c r="AKA39" s="51"/>
      <c r="AKB39" s="51"/>
      <c r="AKC39" s="51"/>
      <c r="AKD39" s="51"/>
      <c r="AKE39" s="51"/>
      <c r="AKF39" s="51"/>
      <c r="AKG39" s="51"/>
      <c r="AKH39" s="51"/>
      <c r="AKI39" s="51"/>
      <c r="AKJ39" s="51"/>
      <c r="AKK39" s="51"/>
      <c r="AKL39" s="51"/>
      <c r="AKM39" s="51"/>
      <c r="AKN39" s="51"/>
      <c r="AKO39" s="51"/>
      <c r="AKP39" s="51"/>
      <c r="AKQ39" s="51"/>
      <c r="AKR39" s="51"/>
      <c r="AKS39" s="51"/>
      <c r="AKT39" s="51"/>
      <c r="AKU39" s="51"/>
      <c r="AKV39" s="51"/>
      <c r="AKW39" s="51"/>
      <c r="AKX39" s="51"/>
      <c r="AKY39" s="51"/>
      <c r="AKZ39" s="51"/>
      <c r="ALA39" s="51"/>
      <c r="ALB39" s="51"/>
      <c r="ALC39" s="51"/>
      <c r="ALD39" s="51"/>
      <c r="ALE39" s="51"/>
      <c r="ALF39" s="51"/>
      <c r="ALG39" s="51"/>
      <c r="ALH39" s="51"/>
      <c r="ALI39" s="51"/>
      <c r="ALJ39" s="51"/>
      <c r="ALK39" s="51"/>
      <c r="ALL39" s="51"/>
      <c r="ALM39" s="51"/>
      <c r="ALN39" s="51"/>
      <c r="ALO39" s="51"/>
      <c r="ALP39" s="51"/>
      <c r="ALQ39" s="51"/>
      <c r="ALR39" s="51"/>
      <c r="ALS39" s="51"/>
      <c r="ALT39" s="51"/>
      <c r="ALU39" s="51"/>
      <c r="ALV39" s="51"/>
      <c r="ALW39" s="51"/>
      <c r="ALX39" s="51"/>
      <c r="ALY39" s="51"/>
      <c r="ALZ39" s="51"/>
      <c r="AMA39" s="51"/>
      <c r="AMB39" s="51"/>
    </row>
    <row r="40" spans="1:1016" s="50" customFormat="1" ht="38.25" customHeight="1" x14ac:dyDescent="0.25">
      <c r="A40" s="137" t="s">
        <v>308</v>
      </c>
      <c r="B40" s="138"/>
      <c r="C40" s="138"/>
      <c r="D40" s="138"/>
      <c r="E40" s="138"/>
      <c r="F40" s="139"/>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51"/>
      <c r="FQ40" s="51"/>
      <c r="FR40" s="51"/>
      <c r="FS40" s="51"/>
      <c r="FT40" s="51"/>
      <c r="FU40" s="51"/>
      <c r="FV40" s="51"/>
      <c r="FW40" s="51"/>
      <c r="FX40" s="51"/>
      <c r="FY40" s="51"/>
      <c r="FZ40" s="51"/>
      <c r="GA40" s="51"/>
      <c r="GB40" s="51"/>
      <c r="GC40" s="51"/>
      <c r="GD40" s="51"/>
      <c r="GE40" s="51"/>
      <c r="GF40" s="51"/>
      <c r="GG40" s="51"/>
      <c r="GH40" s="51"/>
      <c r="GI40" s="51"/>
      <c r="GJ40" s="51"/>
      <c r="GK40" s="51"/>
      <c r="GL40" s="51"/>
      <c r="GM40" s="51"/>
      <c r="GN40" s="51"/>
      <c r="GO40" s="51"/>
      <c r="GP40" s="51"/>
      <c r="GQ40" s="51"/>
      <c r="GR40" s="51"/>
      <c r="GS40" s="51"/>
      <c r="GT40" s="51"/>
      <c r="GU40" s="51"/>
      <c r="GV40" s="51"/>
      <c r="GW40" s="51"/>
      <c r="GX40" s="51"/>
      <c r="GY40" s="51"/>
      <c r="GZ40" s="51"/>
      <c r="HA40" s="51"/>
      <c r="HB40" s="51"/>
      <c r="HC40" s="51"/>
      <c r="HD40" s="51"/>
      <c r="HE40" s="51"/>
      <c r="HF40" s="51"/>
      <c r="HG40" s="51"/>
      <c r="HH40" s="51"/>
      <c r="HI40" s="51"/>
      <c r="HJ40" s="51"/>
      <c r="HK40" s="51"/>
      <c r="HL40" s="51"/>
      <c r="HM40" s="51"/>
      <c r="HN40" s="51"/>
      <c r="HO40" s="51"/>
      <c r="HP40" s="51"/>
      <c r="HQ40" s="51"/>
      <c r="HR40" s="51"/>
      <c r="HS40" s="51"/>
      <c r="HT40" s="51"/>
      <c r="HU40" s="51"/>
      <c r="HV40" s="51"/>
      <c r="HW40" s="51"/>
      <c r="HX40" s="51"/>
      <c r="HY40" s="51"/>
      <c r="HZ40" s="51"/>
      <c r="IA40" s="51"/>
      <c r="IB40" s="51"/>
      <c r="IC40" s="51"/>
      <c r="ID40" s="51"/>
      <c r="IE40" s="51"/>
      <c r="IF40" s="51"/>
      <c r="IG40" s="51"/>
      <c r="IH40" s="51"/>
      <c r="II40" s="51"/>
      <c r="IJ40" s="51"/>
      <c r="IK40" s="51"/>
      <c r="IL40" s="51"/>
      <c r="IM40" s="51"/>
      <c r="IN40" s="51"/>
      <c r="IO40" s="51"/>
      <c r="IP40" s="51"/>
      <c r="IQ40" s="51"/>
      <c r="IR40" s="51"/>
      <c r="IS40" s="51"/>
      <c r="IT40" s="51"/>
      <c r="IU40" s="51"/>
      <c r="IV40" s="51"/>
      <c r="IW40" s="51"/>
      <c r="IX40" s="51"/>
      <c r="IY40" s="51"/>
      <c r="IZ40" s="51"/>
      <c r="JA40" s="51"/>
      <c r="JB40" s="51"/>
      <c r="JC40" s="51"/>
      <c r="JD40" s="51"/>
      <c r="JE40" s="51"/>
      <c r="JF40" s="51"/>
      <c r="JG40" s="51"/>
      <c r="JH40" s="51"/>
      <c r="JI40" s="51"/>
      <c r="JJ40" s="51"/>
      <c r="JK40" s="51"/>
      <c r="JL40" s="51"/>
      <c r="JM40" s="51"/>
      <c r="JN40" s="51"/>
      <c r="JO40" s="51"/>
      <c r="JP40" s="51"/>
      <c r="JQ40" s="51"/>
      <c r="JR40" s="51"/>
      <c r="JS40" s="51"/>
      <c r="JT40" s="51"/>
      <c r="JU40" s="51"/>
      <c r="JV40" s="51"/>
      <c r="JW40" s="51"/>
      <c r="JX40" s="51"/>
      <c r="JY40" s="51"/>
      <c r="JZ40" s="51"/>
      <c r="KA40" s="51"/>
      <c r="KB40" s="51"/>
      <c r="KC40" s="51"/>
      <c r="KD40" s="51"/>
      <c r="KE40" s="51"/>
      <c r="KF40" s="51"/>
      <c r="KG40" s="51"/>
      <c r="KH40" s="51"/>
      <c r="KI40" s="51"/>
      <c r="KJ40" s="51"/>
      <c r="KK40" s="51"/>
      <c r="KL40" s="51"/>
      <c r="KM40" s="51"/>
      <c r="KN40" s="51"/>
      <c r="KO40" s="51"/>
      <c r="KP40" s="51"/>
      <c r="KQ40" s="51"/>
      <c r="KR40" s="51"/>
      <c r="KS40" s="51"/>
      <c r="KT40" s="51"/>
      <c r="KU40" s="51"/>
      <c r="KV40" s="51"/>
      <c r="KW40" s="51"/>
      <c r="KX40" s="51"/>
      <c r="KY40" s="51"/>
      <c r="KZ40" s="51"/>
      <c r="LA40" s="51"/>
      <c r="LB40" s="51"/>
      <c r="LC40" s="51"/>
      <c r="LD40" s="51"/>
      <c r="LE40" s="51"/>
      <c r="LF40" s="51"/>
      <c r="LG40" s="51"/>
      <c r="LH40" s="51"/>
      <c r="LI40" s="51"/>
      <c r="LJ40" s="51"/>
      <c r="LK40" s="51"/>
      <c r="LL40" s="51"/>
      <c r="LM40" s="51"/>
      <c r="LN40" s="51"/>
      <c r="LO40" s="51"/>
      <c r="LP40" s="51"/>
      <c r="LQ40" s="51"/>
      <c r="LR40" s="51"/>
      <c r="LS40" s="51"/>
      <c r="LT40" s="51"/>
      <c r="LU40" s="51"/>
      <c r="LV40" s="51"/>
      <c r="LW40" s="51"/>
      <c r="LX40" s="51"/>
      <c r="LY40" s="51"/>
      <c r="LZ40" s="51"/>
      <c r="MA40" s="51"/>
      <c r="MB40" s="51"/>
      <c r="MC40" s="51"/>
      <c r="MD40" s="51"/>
      <c r="ME40" s="51"/>
      <c r="MF40" s="51"/>
      <c r="MG40" s="51"/>
      <c r="MH40" s="51"/>
      <c r="MI40" s="51"/>
      <c r="MJ40" s="51"/>
      <c r="MK40" s="51"/>
      <c r="ML40" s="51"/>
      <c r="MM40" s="51"/>
      <c r="MN40" s="51"/>
      <c r="MO40" s="51"/>
      <c r="MP40" s="51"/>
      <c r="MQ40" s="51"/>
      <c r="MR40" s="51"/>
      <c r="MS40" s="51"/>
      <c r="MT40" s="51"/>
      <c r="MU40" s="51"/>
      <c r="MV40" s="51"/>
      <c r="MW40" s="51"/>
      <c r="MX40" s="51"/>
      <c r="MY40" s="51"/>
      <c r="MZ40" s="51"/>
      <c r="NA40" s="51"/>
      <c r="NB40" s="51"/>
      <c r="NC40" s="51"/>
      <c r="ND40" s="51"/>
      <c r="NE40" s="51"/>
      <c r="NF40" s="51"/>
      <c r="NG40" s="51"/>
      <c r="NH40" s="51"/>
      <c r="NI40" s="51"/>
      <c r="NJ40" s="51"/>
      <c r="NK40" s="51"/>
      <c r="NL40" s="51"/>
      <c r="NM40" s="51"/>
      <c r="NN40" s="51"/>
      <c r="NO40" s="51"/>
      <c r="NP40" s="51"/>
      <c r="NQ40" s="51"/>
      <c r="NR40" s="51"/>
      <c r="NS40" s="51"/>
      <c r="NT40" s="51"/>
      <c r="NU40" s="51"/>
      <c r="NV40" s="51"/>
      <c r="NW40" s="51"/>
      <c r="NX40" s="51"/>
      <c r="NY40" s="51"/>
      <c r="NZ40" s="51"/>
      <c r="OA40" s="51"/>
      <c r="OB40" s="51"/>
      <c r="OC40" s="51"/>
      <c r="OD40" s="51"/>
      <c r="OE40" s="51"/>
      <c r="OF40" s="51"/>
      <c r="OG40" s="51"/>
      <c r="OH40" s="51"/>
      <c r="OI40" s="51"/>
      <c r="OJ40" s="51"/>
      <c r="OK40" s="51"/>
      <c r="OL40" s="51"/>
      <c r="OM40" s="51"/>
      <c r="ON40" s="51"/>
      <c r="OO40" s="51"/>
      <c r="OP40" s="51"/>
      <c r="OQ40" s="51"/>
      <c r="OR40" s="51"/>
      <c r="OS40" s="51"/>
      <c r="OT40" s="51"/>
      <c r="OU40" s="51"/>
      <c r="OV40" s="51"/>
      <c r="OW40" s="51"/>
      <c r="OX40" s="51"/>
      <c r="OY40" s="51"/>
      <c r="OZ40" s="51"/>
      <c r="PA40" s="51"/>
      <c r="PB40" s="51"/>
      <c r="PC40" s="51"/>
      <c r="PD40" s="51"/>
      <c r="PE40" s="51"/>
      <c r="PF40" s="51"/>
      <c r="PG40" s="51"/>
      <c r="PH40" s="51"/>
      <c r="PI40" s="51"/>
      <c r="PJ40" s="51"/>
      <c r="PK40" s="51"/>
      <c r="PL40" s="51"/>
      <c r="PM40" s="51"/>
      <c r="PN40" s="51"/>
      <c r="PO40" s="51"/>
      <c r="PP40" s="51"/>
      <c r="PQ40" s="51"/>
      <c r="PR40" s="51"/>
      <c r="PS40" s="51"/>
      <c r="PT40" s="51"/>
      <c r="PU40" s="51"/>
      <c r="PV40" s="51"/>
      <c r="PW40" s="51"/>
      <c r="PX40" s="51"/>
      <c r="PY40" s="51"/>
      <c r="PZ40" s="51"/>
      <c r="QA40" s="51"/>
      <c r="QB40" s="51"/>
      <c r="QC40" s="51"/>
      <c r="QD40" s="51"/>
      <c r="QE40" s="51"/>
      <c r="QF40" s="51"/>
      <c r="QG40" s="51"/>
      <c r="QH40" s="51"/>
      <c r="QI40" s="51"/>
      <c r="QJ40" s="51"/>
      <c r="QK40" s="51"/>
      <c r="QL40" s="51"/>
      <c r="QM40" s="51"/>
      <c r="QN40" s="51"/>
      <c r="QO40" s="51"/>
      <c r="QP40" s="51"/>
      <c r="QQ40" s="51"/>
      <c r="QR40" s="51"/>
      <c r="QS40" s="51"/>
      <c r="QT40" s="51"/>
      <c r="QU40" s="51"/>
      <c r="QV40" s="51"/>
      <c r="QW40" s="51"/>
      <c r="QX40" s="51"/>
      <c r="QY40" s="51"/>
      <c r="QZ40" s="51"/>
      <c r="RA40" s="51"/>
      <c r="RB40" s="51"/>
      <c r="RC40" s="51"/>
      <c r="RD40" s="51"/>
      <c r="RE40" s="51"/>
      <c r="RF40" s="51"/>
      <c r="RG40" s="51"/>
      <c r="RH40" s="51"/>
      <c r="RI40" s="51"/>
      <c r="RJ40" s="51"/>
      <c r="RK40" s="51"/>
      <c r="RL40" s="51"/>
      <c r="RM40" s="51"/>
      <c r="RN40" s="51"/>
      <c r="RO40" s="51"/>
      <c r="RP40" s="51"/>
      <c r="RQ40" s="51"/>
      <c r="RR40" s="51"/>
      <c r="RS40" s="51"/>
      <c r="RT40" s="51"/>
      <c r="RU40" s="51"/>
      <c r="RV40" s="51"/>
      <c r="RW40" s="51"/>
      <c r="RX40" s="51"/>
      <c r="RY40" s="51"/>
      <c r="RZ40" s="51"/>
      <c r="SA40" s="51"/>
      <c r="SB40" s="51"/>
      <c r="SC40" s="51"/>
      <c r="SD40" s="51"/>
      <c r="SE40" s="51"/>
      <c r="SF40" s="51"/>
      <c r="SG40" s="51"/>
      <c r="SH40" s="51"/>
      <c r="SI40" s="51"/>
      <c r="SJ40" s="51"/>
      <c r="SK40" s="51"/>
      <c r="SL40" s="51"/>
      <c r="SM40" s="51"/>
      <c r="SN40" s="51"/>
      <c r="SO40" s="51"/>
      <c r="SP40" s="51"/>
      <c r="SQ40" s="51"/>
      <c r="SR40" s="51"/>
      <c r="SS40" s="51"/>
      <c r="ST40" s="51"/>
      <c r="SU40" s="51"/>
      <c r="SV40" s="51"/>
      <c r="SW40" s="51"/>
      <c r="SX40" s="51"/>
      <c r="SY40" s="51"/>
      <c r="SZ40" s="51"/>
      <c r="TA40" s="51"/>
      <c r="TB40" s="51"/>
      <c r="TC40" s="51"/>
      <c r="TD40" s="51"/>
      <c r="TE40" s="51"/>
      <c r="TF40" s="51"/>
      <c r="TG40" s="51"/>
      <c r="TH40" s="51"/>
      <c r="TI40" s="51"/>
      <c r="TJ40" s="51"/>
      <c r="TK40" s="51"/>
      <c r="TL40" s="51"/>
      <c r="TM40" s="51"/>
      <c r="TN40" s="51"/>
      <c r="TO40" s="51"/>
      <c r="TP40" s="51"/>
      <c r="TQ40" s="51"/>
      <c r="TR40" s="51"/>
      <c r="TS40" s="51"/>
      <c r="TT40" s="51"/>
      <c r="TU40" s="51"/>
      <c r="TV40" s="51"/>
      <c r="TW40" s="51"/>
      <c r="TX40" s="51"/>
      <c r="TY40" s="51"/>
      <c r="TZ40" s="51"/>
      <c r="UA40" s="51"/>
      <c r="UB40" s="51"/>
      <c r="UC40" s="51"/>
      <c r="UD40" s="51"/>
      <c r="UE40" s="51"/>
      <c r="UF40" s="51"/>
      <c r="UG40" s="51"/>
      <c r="UH40" s="51"/>
      <c r="UI40" s="51"/>
      <c r="UJ40" s="51"/>
      <c r="UK40" s="51"/>
      <c r="UL40" s="51"/>
      <c r="UM40" s="51"/>
      <c r="UN40" s="51"/>
      <c r="UO40" s="51"/>
      <c r="UP40" s="51"/>
      <c r="UQ40" s="51"/>
      <c r="UR40" s="51"/>
      <c r="US40" s="51"/>
      <c r="UT40" s="51"/>
      <c r="UU40" s="51"/>
      <c r="UV40" s="51"/>
      <c r="UW40" s="51"/>
      <c r="UX40" s="51"/>
      <c r="UY40" s="51"/>
      <c r="UZ40" s="51"/>
      <c r="VA40" s="51"/>
      <c r="VB40" s="51"/>
      <c r="VC40" s="51"/>
      <c r="VD40" s="51"/>
      <c r="VE40" s="51"/>
      <c r="VF40" s="51"/>
      <c r="VG40" s="51"/>
      <c r="VH40" s="51"/>
      <c r="VI40" s="51"/>
      <c r="VJ40" s="51"/>
      <c r="VK40" s="51"/>
      <c r="VL40" s="51"/>
      <c r="VM40" s="51"/>
      <c r="VN40" s="51"/>
      <c r="VO40" s="51"/>
      <c r="VP40" s="51"/>
      <c r="VQ40" s="51"/>
      <c r="VR40" s="51"/>
      <c r="VS40" s="51"/>
      <c r="VT40" s="51"/>
      <c r="VU40" s="51"/>
      <c r="VV40" s="51"/>
      <c r="VW40" s="51"/>
      <c r="VX40" s="51"/>
      <c r="VY40" s="51"/>
      <c r="VZ40" s="51"/>
      <c r="WA40" s="51"/>
      <c r="WB40" s="51"/>
      <c r="WC40" s="51"/>
      <c r="WD40" s="51"/>
      <c r="WE40" s="51"/>
      <c r="WF40" s="51"/>
      <c r="WG40" s="51"/>
      <c r="WH40" s="51"/>
      <c r="WI40" s="51"/>
      <c r="WJ40" s="51"/>
      <c r="WK40" s="51"/>
      <c r="WL40" s="51"/>
      <c r="WM40" s="51"/>
      <c r="WN40" s="51"/>
      <c r="WO40" s="51"/>
      <c r="WP40" s="51"/>
      <c r="WQ40" s="51"/>
      <c r="WR40" s="51"/>
      <c r="WS40" s="51"/>
      <c r="WT40" s="51"/>
      <c r="WU40" s="51"/>
      <c r="WV40" s="51"/>
      <c r="WW40" s="51"/>
      <c r="WX40" s="51"/>
      <c r="WY40" s="51"/>
      <c r="WZ40" s="51"/>
      <c r="XA40" s="51"/>
      <c r="XB40" s="51"/>
      <c r="XC40" s="51"/>
      <c r="XD40" s="51"/>
      <c r="XE40" s="51"/>
      <c r="XF40" s="51"/>
      <c r="XG40" s="51"/>
      <c r="XH40" s="51"/>
      <c r="XI40" s="51"/>
      <c r="XJ40" s="51"/>
      <c r="XK40" s="51"/>
      <c r="XL40" s="51"/>
      <c r="XM40" s="51"/>
      <c r="XN40" s="51"/>
      <c r="XO40" s="51"/>
      <c r="XP40" s="51"/>
      <c r="XQ40" s="51"/>
      <c r="XR40" s="51"/>
      <c r="XS40" s="51"/>
      <c r="XT40" s="51"/>
      <c r="XU40" s="51"/>
      <c r="XV40" s="51"/>
      <c r="XW40" s="51"/>
      <c r="XX40" s="51"/>
      <c r="XY40" s="51"/>
      <c r="XZ40" s="51"/>
      <c r="YA40" s="51"/>
      <c r="YB40" s="51"/>
      <c r="YC40" s="51"/>
      <c r="YD40" s="51"/>
      <c r="YE40" s="51"/>
      <c r="YF40" s="51"/>
      <c r="YG40" s="51"/>
      <c r="YH40" s="51"/>
      <c r="YI40" s="51"/>
      <c r="YJ40" s="51"/>
      <c r="YK40" s="51"/>
      <c r="YL40" s="51"/>
      <c r="YM40" s="51"/>
      <c r="YN40" s="51"/>
      <c r="YO40" s="51"/>
      <c r="YP40" s="51"/>
      <c r="YQ40" s="51"/>
      <c r="YR40" s="51"/>
      <c r="YS40" s="51"/>
      <c r="YT40" s="51"/>
      <c r="YU40" s="51"/>
      <c r="YV40" s="51"/>
      <c r="YW40" s="51"/>
      <c r="YX40" s="51"/>
      <c r="YY40" s="51"/>
      <c r="YZ40" s="51"/>
      <c r="ZA40" s="51"/>
      <c r="ZB40" s="51"/>
      <c r="ZC40" s="51"/>
      <c r="ZD40" s="51"/>
      <c r="ZE40" s="51"/>
      <c r="ZF40" s="51"/>
      <c r="ZG40" s="51"/>
      <c r="ZH40" s="51"/>
      <c r="ZI40" s="51"/>
      <c r="ZJ40" s="51"/>
      <c r="ZK40" s="51"/>
      <c r="ZL40" s="51"/>
      <c r="ZM40" s="51"/>
      <c r="ZN40" s="51"/>
      <c r="ZO40" s="51"/>
      <c r="ZP40" s="51"/>
      <c r="ZQ40" s="51"/>
      <c r="ZR40" s="51"/>
      <c r="ZS40" s="51"/>
      <c r="ZT40" s="51"/>
      <c r="ZU40" s="51"/>
      <c r="ZV40" s="51"/>
      <c r="ZW40" s="51"/>
      <c r="ZX40" s="51"/>
      <c r="ZY40" s="51"/>
      <c r="ZZ40" s="51"/>
      <c r="AAA40" s="51"/>
      <c r="AAB40" s="51"/>
      <c r="AAC40" s="51"/>
      <c r="AAD40" s="51"/>
      <c r="AAE40" s="51"/>
      <c r="AAF40" s="51"/>
      <c r="AAG40" s="51"/>
      <c r="AAH40" s="51"/>
      <c r="AAI40" s="51"/>
      <c r="AAJ40" s="51"/>
      <c r="AAK40" s="51"/>
      <c r="AAL40" s="51"/>
      <c r="AAM40" s="51"/>
      <c r="AAN40" s="51"/>
      <c r="AAO40" s="51"/>
      <c r="AAP40" s="51"/>
      <c r="AAQ40" s="51"/>
      <c r="AAR40" s="51"/>
      <c r="AAS40" s="51"/>
      <c r="AAT40" s="51"/>
      <c r="AAU40" s="51"/>
      <c r="AAV40" s="51"/>
      <c r="AAW40" s="51"/>
      <c r="AAX40" s="51"/>
      <c r="AAY40" s="51"/>
      <c r="AAZ40" s="51"/>
      <c r="ABA40" s="51"/>
      <c r="ABB40" s="51"/>
      <c r="ABC40" s="51"/>
      <c r="ABD40" s="51"/>
      <c r="ABE40" s="51"/>
      <c r="ABF40" s="51"/>
      <c r="ABG40" s="51"/>
      <c r="ABH40" s="51"/>
      <c r="ABI40" s="51"/>
      <c r="ABJ40" s="51"/>
      <c r="ABK40" s="51"/>
      <c r="ABL40" s="51"/>
      <c r="ABM40" s="51"/>
      <c r="ABN40" s="51"/>
      <c r="ABO40" s="51"/>
      <c r="ABP40" s="51"/>
      <c r="ABQ40" s="51"/>
      <c r="ABR40" s="51"/>
      <c r="ABS40" s="51"/>
      <c r="ABT40" s="51"/>
      <c r="ABU40" s="51"/>
      <c r="ABV40" s="51"/>
      <c r="ABW40" s="51"/>
      <c r="ABX40" s="51"/>
      <c r="ABY40" s="51"/>
      <c r="ABZ40" s="51"/>
      <c r="ACA40" s="51"/>
      <c r="ACB40" s="51"/>
      <c r="ACC40" s="51"/>
      <c r="ACD40" s="51"/>
      <c r="ACE40" s="51"/>
      <c r="ACF40" s="51"/>
      <c r="ACG40" s="51"/>
      <c r="ACH40" s="51"/>
      <c r="ACI40" s="51"/>
      <c r="ACJ40" s="51"/>
      <c r="ACK40" s="51"/>
      <c r="ACL40" s="51"/>
      <c r="ACM40" s="51"/>
      <c r="ACN40" s="51"/>
      <c r="ACO40" s="51"/>
      <c r="ACP40" s="51"/>
      <c r="ACQ40" s="51"/>
      <c r="ACR40" s="51"/>
      <c r="ACS40" s="51"/>
      <c r="ACT40" s="51"/>
      <c r="ACU40" s="51"/>
      <c r="ACV40" s="51"/>
      <c r="ACW40" s="51"/>
      <c r="ACX40" s="51"/>
      <c r="ACY40" s="51"/>
      <c r="ACZ40" s="51"/>
      <c r="ADA40" s="51"/>
      <c r="ADB40" s="51"/>
      <c r="ADC40" s="51"/>
      <c r="ADD40" s="51"/>
      <c r="ADE40" s="51"/>
      <c r="ADF40" s="51"/>
      <c r="ADG40" s="51"/>
      <c r="ADH40" s="51"/>
      <c r="ADI40" s="51"/>
      <c r="ADJ40" s="51"/>
      <c r="ADK40" s="51"/>
      <c r="ADL40" s="51"/>
      <c r="ADM40" s="51"/>
      <c r="ADN40" s="51"/>
      <c r="ADO40" s="51"/>
      <c r="ADP40" s="51"/>
      <c r="ADQ40" s="51"/>
      <c r="ADR40" s="51"/>
      <c r="ADS40" s="51"/>
      <c r="ADT40" s="51"/>
      <c r="ADU40" s="51"/>
      <c r="ADV40" s="51"/>
      <c r="ADW40" s="51"/>
      <c r="ADX40" s="51"/>
      <c r="ADY40" s="51"/>
      <c r="ADZ40" s="51"/>
      <c r="AEA40" s="51"/>
      <c r="AEB40" s="51"/>
      <c r="AEC40" s="51"/>
      <c r="AED40" s="51"/>
      <c r="AEE40" s="51"/>
      <c r="AEF40" s="51"/>
      <c r="AEG40" s="51"/>
      <c r="AEH40" s="51"/>
      <c r="AEI40" s="51"/>
      <c r="AEJ40" s="51"/>
      <c r="AEK40" s="51"/>
      <c r="AEL40" s="51"/>
      <c r="AEM40" s="51"/>
      <c r="AEN40" s="51"/>
      <c r="AEO40" s="51"/>
      <c r="AEP40" s="51"/>
      <c r="AEQ40" s="51"/>
      <c r="AER40" s="51"/>
      <c r="AES40" s="51"/>
      <c r="AET40" s="51"/>
      <c r="AEU40" s="51"/>
      <c r="AEV40" s="51"/>
      <c r="AEW40" s="51"/>
      <c r="AEX40" s="51"/>
      <c r="AEY40" s="51"/>
      <c r="AEZ40" s="51"/>
      <c r="AFA40" s="51"/>
      <c r="AFB40" s="51"/>
      <c r="AFC40" s="51"/>
      <c r="AFD40" s="51"/>
      <c r="AFE40" s="51"/>
      <c r="AFF40" s="51"/>
      <c r="AFG40" s="51"/>
      <c r="AFH40" s="51"/>
      <c r="AFI40" s="51"/>
      <c r="AFJ40" s="51"/>
      <c r="AFK40" s="51"/>
      <c r="AFL40" s="51"/>
      <c r="AFM40" s="51"/>
      <c r="AFN40" s="51"/>
      <c r="AFO40" s="51"/>
      <c r="AFP40" s="51"/>
      <c r="AFQ40" s="51"/>
      <c r="AFR40" s="51"/>
      <c r="AFS40" s="51"/>
      <c r="AFT40" s="51"/>
      <c r="AFU40" s="51"/>
      <c r="AFV40" s="51"/>
      <c r="AFW40" s="51"/>
      <c r="AFX40" s="51"/>
      <c r="AFY40" s="51"/>
      <c r="AFZ40" s="51"/>
      <c r="AGA40" s="51"/>
      <c r="AGB40" s="51"/>
      <c r="AGC40" s="51"/>
      <c r="AGD40" s="51"/>
      <c r="AGE40" s="51"/>
      <c r="AGF40" s="51"/>
      <c r="AGG40" s="51"/>
      <c r="AGH40" s="51"/>
      <c r="AGI40" s="51"/>
      <c r="AGJ40" s="51"/>
      <c r="AGK40" s="51"/>
      <c r="AGL40" s="51"/>
      <c r="AGM40" s="51"/>
      <c r="AGN40" s="51"/>
      <c r="AGO40" s="51"/>
      <c r="AGP40" s="51"/>
      <c r="AGQ40" s="51"/>
      <c r="AGR40" s="51"/>
      <c r="AGS40" s="51"/>
      <c r="AGT40" s="51"/>
      <c r="AGU40" s="51"/>
      <c r="AGV40" s="51"/>
      <c r="AGW40" s="51"/>
      <c r="AGX40" s="51"/>
      <c r="AGY40" s="51"/>
      <c r="AGZ40" s="51"/>
      <c r="AHA40" s="51"/>
      <c r="AHB40" s="51"/>
      <c r="AHC40" s="51"/>
      <c r="AHD40" s="51"/>
      <c r="AHE40" s="51"/>
      <c r="AHF40" s="51"/>
      <c r="AHG40" s="51"/>
      <c r="AHH40" s="51"/>
      <c r="AHI40" s="51"/>
      <c r="AHJ40" s="51"/>
      <c r="AHK40" s="51"/>
      <c r="AHL40" s="51"/>
      <c r="AHM40" s="51"/>
      <c r="AHN40" s="51"/>
      <c r="AHO40" s="51"/>
      <c r="AHP40" s="51"/>
      <c r="AHQ40" s="51"/>
      <c r="AHR40" s="51"/>
      <c r="AHS40" s="51"/>
      <c r="AHT40" s="51"/>
      <c r="AHU40" s="51"/>
      <c r="AHV40" s="51"/>
      <c r="AHW40" s="51"/>
      <c r="AHX40" s="51"/>
      <c r="AHY40" s="51"/>
      <c r="AHZ40" s="51"/>
      <c r="AIA40" s="51"/>
      <c r="AIB40" s="51"/>
      <c r="AIC40" s="51"/>
      <c r="AID40" s="51"/>
      <c r="AIE40" s="51"/>
      <c r="AIF40" s="51"/>
      <c r="AIG40" s="51"/>
      <c r="AIH40" s="51"/>
      <c r="AII40" s="51"/>
      <c r="AIJ40" s="51"/>
      <c r="AIK40" s="51"/>
      <c r="AIL40" s="51"/>
      <c r="AIM40" s="51"/>
      <c r="AIN40" s="51"/>
      <c r="AIO40" s="51"/>
      <c r="AIP40" s="51"/>
      <c r="AIQ40" s="51"/>
      <c r="AIR40" s="51"/>
      <c r="AIS40" s="51"/>
      <c r="AIT40" s="51"/>
      <c r="AIU40" s="51"/>
      <c r="AIV40" s="51"/>
      <c r="AIW40" s="51"/>
      <c r="AIX40" s="51"/>
      <c r="AIY40" s="51"/>
      <c r="AIZ40" s="51"/>
      <c r="AJA40" s="51"/>
      <c r="AJB40" s="51"/>
      <c r="AJC40" s="51"/>
      <c r="AJD40" s="51"/>
      <c r="AJE40" s="51"/>
      <c r="AJF40" s="51"/>
      <c r="AJG40" s="51"/>
      <c r="AJH40" s="51"/>
      <c r="AJI40" s="51"/>
      <c r="AJJ40" s="51"/>
      <c r="AJK40" s="51"/>
      <c r="AJL40" s="51"/>
      <c r="AJM40" s="51"/>
      <c r="AJN40" s="51"/>
      <c r="AJO40" s="51"/>
      <c r="AJP40" s="51"/>
      <c r="AJQ40" s="51"/>
      <c r="AJR40" s="51"/>
      <c r="AJS40" s="51"/>
      <c r="AJT40" s="51"/>
      <c r="AJU40" s="51"/>
      <c r="AJV40" s="51"/>
      <c r="AJW40" s="51"/>
      <c r="AJX40" s="51"/>
      <c r="AJY40" s="51"/>
      <c r="AJZ40" s="51"/>
      <c r="AKA40" s="51"/>
      <c r="AKB40" s="51"/>
      <c r="AKC40" s="51"/>
      <c r="AKD40" s="51"/>
      <c r="AKE40" s="51"/>
      <c r="AKF40" s="51"/>
      <c r="AKG40" s="51"/>
      <c r="AKH40" s="51"/>
      <c r="AKI40" s="51"/>
      <c r="AKJ40" s="51"/>
      <c r="AKK40" s="51"/>
      <c r="AKL40" s="51"/>
      <c r="AKM40" s="51"/>
      <c r="AKN40" s="51"/>
      <c r="AKO40" s="51"/>
      <c r="AKP40" s="51"/>
      <c r="AKQ40" s="51"/>
      <c r="AKR40" s="51"/>
      <c r="AKS40" s="51"/>
      <c r="AKT40" s="51"/>
      <c r="AKU40" s="51"/>
      <c r="AKV40" s="51"/>
      <c r="AKW40" s="51"/>
      <c r="AKX40" s="51"/>
      <c r="AKY40" s="51"/>
      <c r="AKZ40" s="51"/>
      <c r="ALA40" s="51"/>
      <c r="ALB40" s="51"/>
      <c r="ALC40" s="51"/>
      <c r="ALD40" s="51"/>
      <c r="ALE40" s="51"/>
      <c r="ALF40" s="51"/>
      <c r="ALG40" s="51"/>
      <c r="ALH40" s="51"/>
      <c r="ALI40" s="51"/>
      <c r="ALJ40" s="51"/>
      <c r="ALK40" s="51"/>
      <c r="ALL40" s="51"/>
      <c r="ALM40" s="51"/>
      <c r="ALN40" s="51"/>
      <c r="ALO40" s="51"/>
      <c r="ALP40" s="51"/>
      <c r="ALQ40" s="51"/>
      <c r="ALR40" s="51"/>
      <c r="ALS40" s="51"/>
      <c r="ALT40" s="51"/>
      <c r="ALU40" s="51"/>
      <c r="ALV40" s="51"/>
      <c r="ALW40" s="51"/>
      <c r="ALX40" s="51"/>
      <c r="ALY40" s="51"/>
      <c r="ALZ40" s="51"/>
      <c r="AMA40" s="51"/>
      <c r="AMB40" s="51"/>
    </row>
    <row r="41" spans="1:1016" s="50" customFormat="1" ht="16.5" customHeight="1" x14ac:dyDescent="0.25">
      <c r="A41" s="137" t="s">
        <v>309</v>
      </c>
      <c r="B41" s="138"/>
      <c r="C41" s="138"/>
      <c r="D41" s="138"/>
      <c r="E41" s="138"/>
      <c r="F41" s="139"/>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c r="CS41" s="51"/>
      <c r="CT41" s="51"/>
      <c r="CU41" s="51"/>
      <c r="CV41" s="51"/>
      <c r="CW41" s="51"/>
      <c r="CX41" s="51"/>
      <c r="CY41" s="51"/>
      <c r="CZ41" s="51"/>
      <c r="DA41" s="51"/>
      <c r="DB41" s="51"/>
      <c r="DC41" s="51"/>
      <c r="DD41" s="51"/>
      <c r="DE41" s="51"/>
      <c r="DF41" s="51"/>
      <c r="DG41" s="51"/>
      <c r="DH41" s="51"/>
      <c r="DI41" s="51"/>
      <c r="DJ41" s="51"/>
      <c r="DK41" s="51"/>
      <c r="DL41" s="51"/>
      <c r="DM41" s="51"/>
      <c r="DN41" s="51"/>
      <c r="DO41" s="51"/>
      <c r="DP41" s="51"/>
      <c r="DQ41" s="51"/>
      <c r="DR41" s="51"/>
      <c r="DS41" s="51"/>
      <c r="DT41" s="51"/>
      <c r="DU41" s="51"/>
      <c r="DV41" s="51"/>
      <c r="DW41" s="51"/>
      <c r="DX41" s="51"/>
      <c r="DY41" s="51"/>
      <c r="DZ41" s="51"/>
      <c r="EA41" s="51"/>
      <c r="EB41" s="51"/>
      <c r="EC41" s="51"/>
      <c r="ED41" s="51"/>
      <c r="EE41" s="51"/>
      <c r="EF41" s="51"/>
      <c r="EG41" s="51"/>
      <c r="EH41" s="51"/>
      <c r="EI41" s="51"/>
      <c r="EJ41" s="51"/>
      <c r="EK41" s="51"/>
      <c r="EL41" s="51"/>
      <c r="EM41" s="51"/>
      <c r="EN41" s="51"/>
      <c r="EO41" s="51"/>
      <c r="EP41" s="51"/>
      <c r="EQ41" s="51"/>
      <c r="ER41" s="51"/>
      <c r="ES41" s="51"/>
      <c r="ET41" s="51"/>
      <c r="EU41" s="51"/>
      <c r="EV41" s="51"/>
      <c r="EW41" s="51"/>
      <c r="EX41" s="51"/>
      <c r="EY41" s="51"/>
      <c r="EZ41" s="51"/>
      <c r="FA41" s="51"/>
      <c r="FB41" s="51"/>
      <c r="FC41" s="51"/>
      <c r="FD41" s="51"/>
      <c r="FE41" s="51"/>
      <c r="FF41" s="51"/>
      <c r="FG41" s="51"/>
      <c r="FH41" s="51"/>
      <c r="FI41" s="51"/>
      <c r="FJ41" s="51"/>
      <c r="FK41" s="51"/>
      <c r="FL41" s="51"/>
      <c r="FM41" s="51"/>
      <c r="FN41" s="51"/>
      <c r="FO41" s="51"/>
      <c r="FP41" s="51"/>
      <c r="FQ41" s="51"/>
      <c r="FR41" s="51"/>
      <c r="FS41" s="51"/>
      <c r="FT41" s="51"/>
      <c r="FU41" s="51"/>
      <c r="FV41" s="51"/>
      <c r="FW41" s="51"/>
      <c r="FX41" s="51"/>
      <c r="FY41" s="51"/>
      <c r="FZ41" s="51"/>
      <c r="GA41" s="51"/>
      <c r="GB41" s="51"/>
      <c r="GC41" s="51"/>
      <c r="GD41" s="51"/>
      <c r="GE41" s="51"/>
      <c r="GF41" s="51"/>
      <c r="GG41" s="51"/>
      <c r="GH41" s="51"/>
      <c r="GI41" s="51"/>
      <c r="GJ41" s="51"/>
      <c r="GK41" s="51"/>
      <c r="GL41" s="51"/>
      <c r="GM41" s="51"/>
      <c r="GN41" s="51"/>
      <c r="GO41" s="51"/>
      <c r="GP41" s="51"/>
      <c r="GQ41" s="51"/>
      <c r="GR41" s="51"/>
      <c r="GS41" s="51"/>
      <c r="GT41" s="51"/>
      <c r="GU41" s="51"/>
      <c r="GV41" s="51"/>
      <c r="GW41" s="51"/>
      <c r="GX41" s="51"/>
      <c r="GY41" s="51"/>
      <c r="GZ41" s="51"/>
      <c r="HA41" s="51"/>
      <c r="HB41" s="51"/>
      <c r="HC41" s="51"/>
      <c r="HD41" s="51"/>
      <c r="HE41" s="51"/>
      <c r="HF41" s="51"/>
      <c r="HG41" s="51"/>
      <c r="HH41" s="51"/>
      <c r="HI41" s="51"/>
      <c r="HJ41" s="51"/>
      <c r="HK41" s="51"/>
      <c r="HL41" s="51"/>
      <c r="HM41" s="51"/>
      <c r="HN41" s="51"/>
      <c r="HO41" s="51"/>
      <c r="HP41" s="51"/>
      <c r="HQ41" s="51"/>
      <c r="HR41" s="51"/>
      <c r="HS41" s="51"/>
      <c r="HT41" s="51"/>
      <c r="HU41" s="51"/>
      <c r="HV41" s="51"/>
      <c r="HW41" s="51"/>
      <c r="HX41" s="51"/>
      <c r="HY41" s="51"/>
      <c r="HZ41" s="51"/>
      <c r="IA41" s="51"/>
      <c r="IB41" s="51"/>
      <c r="IC41" s="51"/>
      <c r="ID41" s="51"/>
      <c r="IE41" s="51"/>
      <c r="IF41" s="51"/>
      <c r="IG41" s="51"/>
      <c r="IH41" s="51"/>
      <c r="II41" s="51"/>
      <c r="IJ41" s="51"/>
      <c r="IK41" s="51"/>
      <c r="IL41" s="51"/>
      <c r="IM41" s="51"/>
      <c r="IN41" s="51"/>
      <c r="IO41" s="51"/>
      <c r="IP41" s="51"/>
      <c r="IQ41" s="51"/>
      <c r="IR41" s="51"/>
      <c r="IS41" s="51"/>
      <c r="IT41" s="51"/>
      <c r="IU41" s="51"/>
      <c r="IV41" s="51"/>
      <c r="IW41" s="51"/>
      <c r="IX41" s="51"/>
      <c r="IY41" s="51"/>
      <c r="IZ41" s="51"/>
      <c r="JA41" s="51"/>
      <c r="JB41" s="51"/>
      <c r="JC41" s="51"/>
      <c r="JD41" s="51"/>
      <c r="JE41" s="51"/>
      <c r="JF41" s="51"/>
      <c r="JG41" s="51"/>
      <c r="JH41" s="51"/>
      <c r="JI41" s="51"/>
      <c r="JJ41" s="51"/>
      <c r="JK41" s="51"/>
      <c r="JL41" s="51"/>
      <c r="JM41" s="51"/>
      <c r="JN41" s="51"/>
      <c r="JO41" s="51"/>
      <c r="JP41" s="51"/>
      <c r="JQ41" s="51"/>
      <c r="JR41" s="51"/>
      <c r="JS41" s="51"/>
      <c r="JT41" s="51"/>
      <c r="JU41" s="51"/>
      <c r="JV41" s="51"/>
      <c r="JW41" s="51"/>
      <c r="JX41" s="51"/>
      <c r="JY41" s="51"/>
      <c r="JZ41" s="51"/>
      <c r="KA41" s="51"/>
      <c r="KB41" s="51"/>
      <c r="KC41" s="51"/>
      <c r="KD41" s="51"/>
      <c r="KE41" s="51"/>
      <c r="KF41" s="51"/>
      <c r="KG41" s="51"/>
      <c r="KH41" s="51"/>
      <c r="KI41" s="51"/>
      <c r="KJ41" s="51"/>
      <c r="KK41" s="51"/>
      <c r="KL41" s="51"/>
      <c r="KM41" s="51"/>
      <c r="KN41" s="51"/>
      <c r="KO41" s="51"/>
      <c r="KP41" s="51"/>
      <c r="KQ41" s="51"/>
      <c r="KR41" s="51"/>
      <c r="KS41" s="51"/>
      <c r="KT41" s="51"/>
      <c r="KU41" s="51"/>
      <c r="KV41" s="51"/>
      <c r="KW41" s="51"/>
      <c r="KX41" s="51"/>
      <c r="KY41" s="51"/>
      <c r="KZ41" s="51"/>
      <c r="LA41" s="51"/>
      <c r="LB41" s="51"/>
      <c r="LC41" s="51"/>
      <c r="LD41" s="51"/>
      <c r="LE41" s="51"/>
      <c r="LF41" s="51"/>
      <c r="LG41" s="51"/>
      <c r="LH41" s="51"/>
      <c r="LI41" s="51"/>
      <c r="LJ41" s="51"/>
      <c r="LK41" s="51"/>
      <c r="LL41" s="51"/>
      <c r="LM41" s="51"/>
      <c r="LN41" s="51"/>
      <c r="LO41" s="51"/>
      <c r="LP41" s="51"/>
      <c r="LQ41" s="51"/>
      <c r="LR41" s="51"/>
      <c r="LS41" s="51"/>
      <c r="LT41" s="51"/>
      <c r="LU41" s="51"/>
      <c r="LV41" s="51"/>
      <c r="LW41" s="51"/>
      <c r="LX41" s="51"/>
      <c r="LY41" s="51"/>
      <c r="LZ41" s="51"/>
      <c r="MA41" s="51"/>
      <c r="MB41" s="51"/>
      <c r="MC41" s="51"/>
      <c r="MD41" s="51"/>
      <c r="ME41" s="51"/>
      <c r="MF41" s="51"/>
      <c r="MG41" s="51"/>
      <c r="MH41" s="51"/>
      <c r="MI41" s="51"/>
      <c r="MJ41" s="51"/>
      <c r="MK41" s="51"/>
      <c r="ML41" s="51"/>
      <c r="MM41" s="51"/>
      <c r="MN41" s="51"/>
      <c r="MO41" s="51"/>
      <c r="MP41" s="51"/>
      <c r="MQ41" s="51"/>
      <c r="MR41" s="51"/>
      <c r="MS41" s="51"/>
      <c r="MT41" s="51"/>
      <c r="MU41" s="51"/>
      <c r="MV41" s="51"/>
      <c r="MW41" s="51"/>
      <c r="MX41" s="51"/>
      <c r="MY41" s="51"/>
      <c r="MZ41" s="51"/>
      <c r="NA41" s="51"/>
      <c r="NB41" s="51"/>
      <c r="NC41" s="51"/>
      <c r="ND41" s="51"/>
      <c r="NE41" s="51"/>
      <c r="NF41" s="51"/>
      <c r="NG41" s="51"/>
      <c r="NH41" s="51"/>
      <c r="NI41" s="51"/>
      <c r="NJ41" s="51"/>
      <c r="NK41" s="51"/>
      <c r="NL41" s="51"/>
      <c r="NM41" s="51"/>
      <c r="NN41" s="51"/>
      <c r="NO41" s="51"/>
      <c r="NP41" s="51"/>
      <c r="NQ41" s="51"/>
      <c r="NR41" s="51"/>
      <c r="NS41" s="51"/>
      <c r="NT41" s="51"/>
      <c r="NU41" s="51"/>
      <c r="NV41" s="51"/>
      <c r="NW41" s="51"/>
      <c r="NX41" s="51"/>
      <c r="NY41" s="51"/>
      <c r="NZ41" s="51"/>
      <c r="OA41" s="51"/>
      <c r="OB41" s="51"/>
      <c r="OC41" s="51"/>
      <c r="OD41" s="51"/>
      <c r="OE41" s="51"/>
      <c r="OF41" s="51"/>
      <c r="OG41" s="51"/>
      <c r="OH41" s="51"/>
      <c r="OI41" s="51"/>
      <c r="OJ41" s="51"/>
      <c r="OK41" s="51"/>
      <c r="OL41" s="51"/>
      <c r="OM41" s="51"/>
      <c r="ON41" s="51"/>
      <c r="OO41" s="51"/>
      <c r="OP41" s="51"/>
      <c r="OQ41" s="51"/>
      <c r="OR41" s="51"/>
      <c r="OS41" s="51"/>
      <c r="OT41" s="51"/>
      <c r="OU41" s="51"/>
      <c r="OV41" s="51"/>
      <c r="OW41" s="51"/>
      <c r="OX41" s="51"/>
      <c r="OY41" s="51"/>
      <c r="OZ41" s="51"/>
      <c r="PA41" s="51"/>
      <c r="PB41" s="51"/>
      <c r="PC41" s="51"/>
      <c r="PD41" s="51"/>
      <c r="PE41" s="51"/>
      <c r="PF41" s="51"/>
      <c r="PG41" s="51"/>
      <c r="PH41" s="51"/>
      <c r="PI41" s="51"/>
      <c r="PJ41" s="51"/>
      <c r="PK41" s="51"/>
      <c r="PL41" s="51"/>
      <c r="PM41" s="51"/>
      <c r="PN41" s="51"/>
      <c r="PO41" s="51"/>
      <c r="PP41" s="51"/>
      <c r="PQ41" s="51"/>
      <c r="PR41" s="51"/>
      <c r="PS41" s="51"/>
      <c r="PT41" s="51"/>
      <c r="PU41" s="51"/>
      <c r="PV41" s="51"/>
      <c r="PW41" s="51"/>
      <c r="PX41" s="51"/>
      <c r="PY41" s="51"/>
      <c r="PZ41" s="51"/>
      <c r="QA41" s="51"/>
      <c r="QB41" s="51"/>
      <c r="QC41" s="51"/>
      <c r="QD41" s="51"/>
      <c r="QE41" s="51"/>
      <c r="QF41" s="51"/>
      <c r="QG41" s="51"/>
      <c r="QH41" s="51"/>
      <c r="QI41" s="51"/>
      <c r="QJ41" s="51"/>
      <c r="QK41" s="51"/>
      <c r="QL41" s="51"/>
      <c r="QM41" s="51"/>
      <c r="QN41" s="51"/>
      <c r="QO41" s="51"/>
      <c r="QP41" s="51"/>
      <c r="QQ41" s="51"/>
      <c r="QR41" s="51"/>
      <c r="QS41" s="51"/>
      <c r="QT41" s="51"/>
      <c r="QU41" s="51"/>
      <c r="QV41" s="51"/>
      <c r="QW41" s="51"/>
      <c r="QX41" s="51"/>
      <c r="QY41" s="51"/>
      <c r="QZ41" s="51"/>
      <c r="RA41" s="51"/>
      <c r="RB41" s="51"/>
      <c r="RC41" s="51"/>
      <c r="RD41" s="51"/>
      <c r="RE41" s="51"/>
      <c r="RF41" s="51"/>
      <c r="RG41" s="51"/>
      <c r="RH41" s="51"/>
      <c r="RI41" s="51"/>
      <c r="RJ41" s="51"/>
      <c r="RK41" s="51"/>
      <c r="RL41" s="51"/>
      <c r="RM41" s="51"/>
      <c r="RN41" s="51"/>
      <c r="RO41" s="51"/>
      <c r="RP41" s="51"/>
      <c r="RQ41" s="51"/>
      <c r="RR41" s="51"/>
      <c r="RS41" s="51"/>
      <c r="RT41" s="51"/>
      <c r="RU41" s="51"/>
      <c r="RV41" s="51"/>
      <c r="RW41" s="51"/>
      <c r="RX41" s="51"/>
      <c r="RY41" s="51"/>
      <c r="RZ41" s="51"/>
      <c r="SA41" s="51"/>
      <c r="SB41" s="51"/>
      <c r="SC41" s="51"/>
      <c r="SD41" s="51"/>
      <c r="SE41" s="51"/>
      <c r="SF41" s="51"/>
      <c r="SG41" s="51"/>
      <c r="SH41" s="51"/>
      <c r="SI41" s="51"/>
      <c r="SJ41" s="51"/>
      <c r="SK41" s="51"/>
      <c r="SL41" s="51"/>
      <c r="SM41" s="51"/>
      <c r="SN41" s="51"/>
      <c r="SO41" s="51"/>
      <c r="SP41" s="51"/>
      <c r="SQ41" s="51"/>
      <c r="SR41" s="51"/>
      <c r="SS41" s="51"/>
      <c r="ST41" s="51"/>
      <c r="SU41" s="51"/>
      <c r="SV41" s="51"/>
      <c r="SW41" s="51"/>
      <c r="SX41" s="51"/>
      <c r="SY41" s="51"/>
      <c r="SZ41" s="51"/>
      <c r="TA41" s="51"/>
      <c r="TB41" s="51"/>
      <c r="TC41" s="51"/>
      <c r="TD41" s="51"/>
      <c r="TE41" s="51"/>
      <c r="TF41" s="51"/>
      <c r="TG41" s="51"/>
      <c r="TH41" s="51"/>
      <c r="TI41" s="51"/>
      <c r="TJ41" s="51"/>
      <c r="TK41" s="51"/>
      <c r="TL41" s="51"/>
      <c r="TM41" s="51"/>
      <c r="TN41" s="51"/>
      <c r="TO41" s="51"/>
      <c r="TP41" s="51"/>
      <c r="TQ41" s="51"/>
      <c r="TR41" s="51"/>
      <c r="TS41" s="51"/>
      <c r="TT41" s="51"/>
      <c r="TU41" s="51"/>
      <c r="TV41" s="51"/>
      <c r="TW41" s="51"/>
      <c r="TX41" s="51"/>
      <c r="TY41" s="51"/>
      <c r="TZ41" s="51"/>
      <c r="UA41" s="51"/>
      <c r="UB41" s="51"/>
      <c r="UC41" s="51"/>
      <c r="UD41" s="51"/>
      <c r="UE41" s="51"/>
      <c r="UF41" s="51"/>
      <c r="UG41" s="51"/>
      <c r="UH41" s="51"/>
      <c r="UI41" s="51"/>
      <c r="UJ41" s="51"/>
      <c r="UK41" s="51"/>
      <c r="UL41" s="51"/>
      <c r="UM41" s="51"/>
      <c r="UN41" s="51"/>
      <c r="UO41" s="51"/>
      <c r="UP41" s="51"/>
      <c r="UQ41" s="51"/>
      <c r="UR41" s="51"/>
      <c r="US41" s="51"/>
      <c r="UT41" s="51"/>
      <c r="UU41" s="51"/>
      <c r="UV41" s="51"/>
      <c r="UW41" s="51"/>
      <c r="UX41" s="51"/>
      <c r="UY41" s="51"/>
      <c r="UZ41" s="51"/>
      <c r="VA41" s="51"/>
      <c r="VB41" s="51"/>
      <c r="VC41" s="51"/>
      <c r="VD41" s="51"/>
      <c r="VE41" s="51"/>
      <c r="VF41" s="51"/>
      <c r="VG41" s="51"/>
      <c r="VH41" s="51"/>
      <c r="VI41" s="51"/>
      <c r="VJ41" s="51"/>
      <c r="VK41" s="51"/>
      <c r="VL41" s="51"/>
      <c r="VM41" s="51"/>
      <c r="VN41" s="51"/>
      <c r="VO41" s="51"/>
      <c r="VP41" s="51"/>
      <c r="VQ41" s="51"/>
      <c r="VR41" s="51"/>
      <c r="VS41" s="51"/>
      <c r="VT41" s="51"/>
      <c r="VU41" s="51"/>
      <c r="VV41" s="51"/>
      <c r="VW41" s="51"/>
      <c r="VX41" s="51"/>
      <c r="VY41" s="51"/>
      <c r="VZ41" s="51"/>
      <c r="WA41" s="51"/>
      <c r="WB41" s="51"/>
      <c r="WC41" s="51"/>
      <c r="WD41" s="51"/>
      <c r="WE41" s="51"/>
      <c r="WF41" s="51"/>
      <c r="WG41" s="51"/>
      <c r="WH41" s="51"/>
      <c r="WI41" s="51"/>
      <c r="WJ41" s="51"/>
      <c r="WK41" s="51"/>
      <c r="WL41" s="51"/>
      <c r="WM41" s="51"/>
      <c r="WN41" s="51"/>
      <c r="WO41" s="51"/>
      <c r="WP41" s="51"/>
      <c r="WQ41" s="51"/>
      <c r="WR41" s="51"/>
      <c r="WS41" s="51"/>
      <c r="WT41" s="51"/>
      <c r="WU41" s="51"/>
      <c r="WV41" s="51"/>
      <c r="WW41" s="51"/>
      <c r="WX41" s="51"/>
      <c r="WY41" s="51"/>
      <c r="WZ41" s="51"/>
      <c r="XA41" s="51"/>
      <c r="XB41" s="51"/>
      <c r="XC41" s="51"/>
      <c r="XD41" s="51"/>
      <c r="XE41" s="51"/>
      <c r="XF41" s="51"/>
      <c r="XG41" s="51"/>
      <c r="XH41" s="51"/>
      <c r="XI41" s="51"/>
      <c r="XJ41" s="51"/>
      <c r="XK41" s="51"/>
      <c r="XL41" s="51"/>
      <c r="XM41" s="51"/>
      <c r="XN41" s="51"/>
      <c r="XO41" s="51"/>
      <c r="XP41" s="51"/>
      <c r="XQ41" s="51"/>
      <c r="XR41" s="51"/>
      <c r="XS41" s="51"/>
      <c r="XT41" s="51"/>
      <c r="XU41" s="51"/>
      <c r="XV41" s="51"/>
      <c r="XW41" s="51"/>
      <c r="XX41" s="51"/>
      <c r="XY41" s="51"/>
      <c r="XZ41" s="51"/>
      <c r="YA41" s="51"/>
      <c r="YB41" s="51"/>
      <c r="YC41" s="51"/>
      <c r="YD41" s="51"/>
      <c r="YE41" s="51"/>
      <c r="YF41" s="51"/>
      <c r="YG41" s="51"/>
      <c r="YH41" s="51"/>
      <c r="YI41" s="51"/>
      <c r="YJ41" s="51"/>
      <c r="YK41" s="51"/>
      <c r="YL41" s="51"/>
      <c r="YM41" s="51"/>
      <c r="YN41" s="51"/>
      <c r="YO41" s="51"/>
      <c r="YP41" s="51"/>
      <c r="YQ41" s="51"/>
      <c r="YR41" s="51"/>
      <c r="YS41" s="51"/>
      <c r="YT41" s="51"/>
      <c r="YU41" s="51"/>
      <c r="YV41" s="51"/>
      <c r="YW41" s="51"/>
      <c r="YX41" s="51"/>
      <c r="YY41" s="51"/>
      <c r="YZ41" s="51"/>
      <c r="ZA41" s="51"/>
      <c r="ZB41" s="51"/>
      <c r="ZC41" s="51"/>
      <c r="ZD41" s="51"/>
      <c r="ZE41" s="51"/>
      <c r="ZF41" s="51"/>
      <c r="ZG41" s="51"/>
      <c r="ZH41" s="51"/>
      <c r="ZI41" s="51"/>
      <c r="ZJ41" s="51"/>
      <c r="ZK41" s="51"/>
      <c r="ZL41" s="51"/>
      <c r="ZM41" s="51"/>
      <c r="ZN41" s="51"/>
      <c r="ZO41" s="51"/>
      <c r="ZP41" s="51"/>
      <c r="ZQ41" s="51"/>
      <c r="ZR41" s="51"/>
      <c r="ZS41" s="51"/>
      <c r="ZT41" s="51"/>
      <c r="ZU41" s="51"/>
      <c r="ZV41" s="51"/>
      <c r="ZW41" s="51"/>
      <c r="ZX41" s="51"/>
      <c r="ZY41" s="51"/>
      <c r="ZZ41" s="51"/>
      <c r="AAA41" s="51"/>
      <c r="AAB41" s="51"/>
      <c r="AAC41" s="51"/>
      <c r="AAD41" s="51"/>
      <c r="AAE41" s="51"/>
      <c r="AAF41" s="51"/>
      <c r="AAG41" s="51"/>
      <c r="AAH41" s="51"/>
      <c r="AAI41" s="51"/>
      <c r="AAJ41" s="51"/>
      <c r="AAK41" s="51"/>
      <c r="AAL41" s="51"/>
      <c r="AAM41" s="51"/>
      <c r="AAN41" s="51"/>
      <c r="AAO41" s="51"/>
      <c r="AAP41" s="51"/>
      <c r="AAQ41" s="51"/>
      <c r="AAR41" s="51"/>
      <c r="AAS41" s="51"/>
      <c r="AAT41" s="51"/>
      <c r="AAU41" s="51"/>
      <c r="AAV41" s="51"/>
      <c r="AAW41" s="51"/>
      <c r="AAX41" s="51"/>
      <c r="AAY41" s="51"/>
      <c r="AAZ41" s="51"/>
      <c r="ABA41" s="51"/>
      <c r="ABB41" s="51"/>
      <c r="ABC41" s="51"/>
      <c r="ABD41" s="51"/>
      <c r="ABE41" s="51"/>
      <c r="ABF41" s="51"/>
      <c r="ABG41" s="51"/>
      <c r="ABH41" s="51"/>
      <c r="ABI41" s="51"/>
      <c r="ABJ41" s="51"/>
      <c r="ABK41" s="51"/>
      <c r="ABL41" s="51"/>
      <c r="ABM41" s="51"/>
      <c r="ABN41" s="51"/>
      <c r="ABO41" s="51"/>
      <c r="ABP41" s="51"/>
      <c r="ABQ41" s="51"/>
      <c r="ABR41" s="51"/>
      <c r="ABS41" s="51"/>
      <c r="ABT41" s="51"/>
      <c r="ABU41" s="51"/>
      <c r="ABV41" s="51"/>
      <c r="ABW41" s="51"/>
      <c r="ABX41" s="51"/>
      <c r="ABY41" s="51"/>
      <c r="ABZ41" s="51"/>
      <c r="ACA41" s="51"/>
      <c r="ACB41" s="51"/>
      <c r="ACC41" s="51"/>
      <c r="ACD41" s="51"/>
      <c r="ACE41" s="51"/>
      <c r="ACF41" s="51"/>
      <c r="ACG41" s="51"/>
      <c r="ACH41" s="51"/>
      <c r="ACI41" s="51"/>
      <c r="ACJ41" s="51"/>
      <c r="ACK41" s="51"/>
      <c r="ACL41" s="51"/>
      <c r="ACM41" s="51"/>
      <c r="ACN41" s="51"/>
      <c r="ACO41" s="51"/>
      <c r="ACP41" s="51"/>
      <c r="ACQ41" s="51"/>
      <c r="ACR41" s="51"/>
      <c r="ACS41" s="51"/>
      <c r="ACT41" s="51"/>
      <c r="ACU41" s="51"/>
      <c r="ACV41" s="51"/>
      <c r="ACW41" s="51"/>
      <c r="ACX41" s="51"/>
      <c r="ACY41" s="51"/>
      <c r="ACZ41" s="51"/>
      <c r="ADA41" s="51"/>
      <c r="ADB41" s="51"/>
      <c r="ADC41" s="51"/>
      <c r="ADD41" s="51"/>
      <c r="ADE41" s="51"/>
      <c r="ADF41" s="51"/>
      <c r="ADG41" s="51"/>
      <c r="ADH41" s="51"/>
      <c r="ADI41" s="51"/>
      <c r="ADJ41" s="51"/>
      <c r="ADK41" s="51"/>
      <c r="ADL41" s="51"/>
      <c r="ADM41" s="51"/>
      <c r="ADN41" s="51"/>
      <c r="ADO41" s="51"/>
      <c r="ADP41" s="51"/>
      <c r="ADQ41" s="51"/>
      <c r="ADR41" s="51"/>
      <c r="ADS41" s="51"/>
      <c r="ADT41" s="51"/>
      <c r="ADU41" s="51"/>
      <c r="ADV41" s="51"/>
      <c r="ADW41" s="51"/>
      <c r="ADX41" s="51"/>
      <c r="ADY41" s="51"/>
      <c r="ADZ41" s="51"/>
      <c r="AEA41" s="51"/>
      <c r="AEB41" s="51"/>
      <c r="AEC41" s="51"/>
      <c r="AED41" s="51"/>
      <c r="AEE41" s="51"/>
      <c r="AEF41" s="51"/>
      <c r="AEG41" s="51"/>
      <c r="AEH41" s="51"/>
      <c r="AEI41" s="51"/>
      <c r="AEJ41" s="51"/>
      <c r="AEK41" s="51"/>
      <c r="AEL41" s="51"/>
      <c r="AEM41" s="51"/>
      <c r="AEN41" s="51"/>
      <c r="AEO41" s="51"/>
      <c r="AEP41" s="51"/>
      <c r="AEQ41" s="51"/>
      <c r="AER41" s="51"/>
      <c r="AES41" s="51"/>
      <c r="AET41" s="51"/>
      <c r="AEU41" s="51"/>
      <c r="AEV41" s="51"/>
      <c r="AEW41" s="51"/>
      <c r="AEX41" s="51"/>
      <c r="AEY41" s="51"/>
      <c r="AEZ41" s="51"/>
      <c r="AFA41" s="51"/>
      <c r="AFB41" s="51"/>
      <c r="AFC41" s="51"/>
      <c r="AFD41" s="51"/>
      <c r="AFE41" s="51"/>
      <c r="AFF41" s="51"/>
      <c r="AFG41" s="51"/>
      <c r="AFH41" s="51"/>
      <c r="AFI41" s="51"/>
      <c r="AFJ41" s="51"/>
      <c r="AFK41" s="51"/>
      <c r="AFL41" s="51"/>
      <c r="AFM41" s="51"/>
      <c r="AFN41" s="51"/>
      <c r="AFO41" s="51"/>
      <c r="AFP41" s="51"/>
      <c r="AFQ41" s="51"/>
      <c r="AFR41" s="51"/>
      <c r="AFS41" s="51"/>
      <c r="AFT41" s="51"/>
      <c r="AFU41" s="51"/>
      <c r="AFV41" s="51"/>
      <c r="AFW41" s="51"/>
      <c r="AFX41" s="51"/>
      <c r="AFY41" s="51"/>
      <c r="AFZ41" s="51"/>
      <c r="AGA41" s="51"/>
      <c r="AGB41" s="51"/>
      <c r="AGC41" s="51"/>
      <c r="AGD41" s="51"/>
      <c r="AGE41" s="51"/>
      <c r="AGF41" s="51"/>
      <c r="AGG41" s="51"/>
      <c r="AGH41" s="51"/>
      <c r="AGI41" s="51"/>
      <c r="AGJ41" s="51"/>
      <c r="AGK41" s="51"/>
      <c r="AGL41" s="51"/>
      <c r="AGM41" s="51"/>
      <c r="AGN41" s="51"/>
      <c r="AGO41" s="51"/>
      <c r="AGP41" s="51"/>
      <c r="AGQ41" s="51"/>
      <c r="AGR41" s="51"/>
      <c r="AGS41" s="51"/>
      <c r="AGT41" s="51"/>
      <c r="AGU41" s="51"/>
      <c r="AGV41" s="51"/>
      <c r="AGW41" s="51"/>
      <c r="AGX41" s="51"/>
      <c r="AGY41" s="51"/>
      <c r="AGZ41" s="51"/>
      <c r="AHA41" s="51"/>
      <c r="AHB41" s="51"/>
      <c r="AHC41" s="51"/>
      <c r="AHD41" s="51"/>
      <c r="AHE41" s="51"/>
      <c r="AHF41" s="51"/>
      <c r="AHG41" s="51"/>
      <c r="AHH41" s="51"/>
      <c r="AHI41" s="51"/>
      <c r="AHJ41" s="51"/>
      <c r="AHK41" s="51"/>
      <c r="AHL41" s="51"/>
      <c r="AHM41" s="51"/>
      <c r="AHN41" s="51"/>
      <c r="AHO41" s="51"/>
      <c r="AHP41" s="51"/>
      <c r="AHQ41" s="51"/>
      <c r="AHR41" s="51"/>
      <c r="AHS41" s="51"/>
      <c r="AHT41" s="51"/>
      <c r="AHU41" s="51"/>
      <c r="AHV41" s="51"/>
      <c r="AHW41" s="51"/>
      <c r="AHX41" s="51"/>
      <c r="AHY41" s="51"/>
      <c r="AHZ41" s="51"/>
      <c r="AIA41" s="51"/>
      <c r="AIB41" s="51"/>
      <c r="AIC41" s="51"/>
      <c r="AID41" s="51"/>
      <c r="AIE41" s="51"/>
      <c r="AIF41" s="51"/>
      <c r="AIG41" s="51"/>
      <c r="AIH41" s="51"/>
      <c r="AII41" s="51"/>
      <c r="AIJ41" s="51"/>
      <c r="AIK41" s="51"/>
      <c r="AIL41" s="51"/>
      <c r="AIM41" s="51"/>
      <c r="AIN41" s="51"/>
      <c r="AIO41" s="51"/>
      <c r="AIP41" s="51"/>
      <c r="AIQ41" s="51"/>
      <c r="AIR41" s="51"/>
      <c r="AIS41" s="51"/>
      <c r="AIT41" s="51"/>
      <c r="AIU41" s="51"/>
      <c r="AIV41" s="51"/>
      <c r="AIW41" s="51"/>
      <c r="AIX41" s="51"/>
      <c r="AIY41" s="51"/>
      <c r="AIZ41" s="51"/>
      <c r="AJA41" s="51"/>
      <c r="AJB41" s="51"/>
      <c r="AJC41" s="51"/>
      <c r="AJD41" s="51"/>
      <c r="AJE41" s="51"/>
      <c r="AJF41" s="51"/>
      <c r="AJG41" s="51"/>
      <c r="AJH41" s="51"/>
      <c r="AJI41" s="51"/>
      <c r="AJJ41" s="51"/>
      <c r="AJK41" s="51"/>
      <c r="AJL41" s="51"/>
      <c r="AJM41" s="51"/>
      <c r="AJN41" s="51"/>
      <c r="AJO41" s="51"/>
      <c r="AJP41" s="51"/>
      <c r="AJQ41" s="51"/>
      <c r="AJR41" s="51"/>
      <c r="AJS41" s="51"/>
      <c r="AJT41" s="51"/>
      <c r="AJU41" s="51"/>
      <c r="AJV41" s="51"/>
      <c r="AJW41" s="51"/>
      <c r="AJX41" s="51"/>
      <c r="AJY41" s="51"/>
      <c r="AJZ41" s="51"/>
      <c r="AKA41" s="51"/>
      <c r="AKB41" s="51"/>
      <c r="AKC41" s="51"/>
      <c r="AKD41" s="51"/>
      <c r="AKE41" s="51"/>
      <c r="AKF41" s="51"/>
      <c r="AKG41" s="51"/>
      <c r="AKH41" s="51"/>
      <c r="AKI41" s="51"/>
      <c r="AKJ41" s="51"/>
      <c r="AKK41" s="51"/>
      <c r="AKL41" s="51"/>
      <c r="AKM41" s="51"/>
      <c r="AKN41" s="51"/>
      <c r="AKO41" s="51"/>
      <c r="AKP41" s="51"/>
      <c r="AKQ41" s="51"/>
      <c r="AKR41" s="51"/>
      <c r="AKS41" s="51"/>
      <c r="AKT41" s="51"/>
      <c r="AKU41" s="51"/>
      <c r="AKV41" s="51"/>
      <c r="AKW41" s="51"/>
      <c r="AKX41" s="51"/>
      <c r="AKY41" s="51"/>
      <c r="AKZ41" s="51"/>
      <c r="ALA41" s="51"/>
      <c r="ALB41" s="51"/>
      <c r="ALC41" s="51"/>
      <c r="ALD41" s="51"/>
      <c r="ALE41" s="51"/>
      <c r="ALF41" s="51"/>
      <c r="ALG41" s="51"/>
      <c r="ALH41" s="51"/>
      <c r="ALI41" s="51"/>
      <c r="ALJ41" s="51"/>
      <c r="ALK41" s="51"/>
      <c r="ALL41" s="51"/>
      <c r="ALM41" s="51"/>
      <c r="ALN41" s="51"/>
      <c r="ALO41" s="51"/>
      <c r="ALP41" s="51"/>
      <c r="ALQ41" s="51"/>
      <c r="ALR41" s="51"/>
      <c r="ALS41" s="51"/>
      <c r="ALT41" s="51"/>
      <c r="ALU41" s="51"/>
      <c r="ALV41" s="51"/>
      <c r="ALW41" s="51"/>
      <c r="ALX41" s="51"/>
      <c r="ALY41" s="51"/>
      <c r="ALZ41" s="51"/>
      <c r="AMA41" s="51"/>
      <c r="AMB41" s="51"/>
    </row>
  </sheetData>
  <mergeCells count="20">
    <mergeCell ref="A37:F37"/>
    <mergeCell ref="A38:F38"/>
    <mergeCell ref="A39:F39"/>
    <mergeCell ref="A40:F40"/>
    <mergeCell ref="A41:F41"/>
    <mergeCell ref="B2:D2"/>
    <mergeCell ref="B3:D3"/>
    <mergeCell ref="B4:D4"/>
    <mergeCell ref="B5:D5"/>
    <mergeCell ref="A7:A8"/>
    <mergeCell ref="B7:B8"/>
    <mergeCell ref="C7:C8"/>
    <mergeCell ref="D7:D8"/>
    <mergeCell ref="E7:E8"/>
    <mergeCell ref="F7:F8"/>
    <mergeCell ref="A9:F9"/>
    <mergeCell ref="A33:E33"/>
    <mergeCell ref="A35:E35"/>
    <mergeCell ref="B10:F10"/>
    <mergeCell ref="B11:F11"/>
  </mergeCells>
  <printOptions horizontalCentered="1"/>
  <pageMargins left="0.70866141732283472" right="0.70866141732283472" top="0.70866141732283472" bottom="0.70866141732283472" header="0.51181102362204722" footer="0.51181102362204722"/>
  <pageSetup scale="6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3BC4E-3227-40CF-A4BE-CA1718F0749F}">
  <sheetPr>
    <pageSetUpPr fitToPage="1"/>
  </sheetPr>
  <dimension ref="A1:ALM109"/>
  <sheetViews>
    <sheetView view="pageBreakPreview" topLeftCell="A30" zoomScale="60" zoomScaleNormal="70" workbookViewId="0">
      <selection activeCell="H36" sqref="H36"/>
    </sheetView>
  </sheetViews>
  <sheetFormatPr baseColWidth="10" defaultColWidth="11.44140625" defaultRowHeight="13.8" x14ac:dyDescent="0.25"/>
  <cols>
    <col min="1" max="1" width="12.33203125" style="51" customWidth="1"/>
    <col min="2" max="2" width="66.6640625" style="53" customWidth="1"/>
    <col min="3" max="3" width="10.44140625" style="51" customWidth="1"/>
    <col min="4" max="4" width="10.88671875" style="52" customWidth="1"/>
    <col min="5" max="5" width="14.88671875" style="51" customWidth="1"/>
    <col min="6" max="6" width="16.21875" style="51" customWidth="1"/>
    <col min="7" max="1001" width="11.44140625" style="51"/>
    <col min="1002" max="16384" width="11.44140625" style="50"/>
  </cols>
  <sheetData>
    <row r="1" spans="1:6" customFormat="1" ht="6.75" customHeight="1" x14ac:dyDescent="0.3">
      <c r="A1" s="1"/>
      <c r="B1" s="1"/>
      <c r="C1" s="1"/>
      <c r="D1" s="21"/>
      <c r="E1" s="22"/>
      <c r="F1" s="1"/>
    </row>
    <row r="2" spans="1:6" customFormat="1" ht="19.5" customHeight="1" x14ac:dyDescent="0.3">
      <c r="A2" s="2"/>
      <c r="B2" s="2"/>
      <c r="C2" s="98"/>
      <c r="D2" s="97"/>
      <c r="E2" s="3"/>
      <c r="F2" s="3"/>
    </row>
    <row r="3" spans="1:6" customFormat="1" ht="19.5" customHeight="1" x14ac:dyDescent="0.3">
      <c r="A3" s="4"/>
      <c r="B3" s="128" t="s">
        <v>0</v>
      </c>
      <c r="C3" s="128"/>
      <c r="D3" s="128"/>
      <c r="E3" s="6"/>
      <c r="F3" s="6"/>
    </row>
    <row r="4" spans="1:6" customFormat="1" ht="68.400000000000006" customHeight="1" x14ac:dyDescent="0.3">
      <c r="B4" s="129" t="s">
        <v>1</v>
      </c>
      <c r="C4" s="129"/>
      <c r="D4" s="129"/>
      <c r="E4" s="8"/>
      <c r="F4" s="8"/>
    </row>
    <row r="5" spans="1:6" customFormat="1" ht="14.25" customHeight="1" x14ac:dyDescent="0.3">
      <c r="A5" s="9"/>
      <c r="B5" s="130"/>
      <c r="C5" s="130"/>
      <c r="D5" s="130"/>
      <c r="E5" s="8"/>
      <c r="F5" s="8"/>
    </row>
    <row r="6" spans="1:6" customFormat="1" ht="16.95" customHeight="1" thickBot="1" x14ac:dyDescent="0.35">
      <c r="A6" s="11"/>
      <c r="B6" s="131" t="s">
        <v>2</v>
      </c>
      <c r="C6" s="131"/>
      <c r="D6" s="131"/>
      <c r="E6" s="9" t="s">
        <v>14</v>
      </c>
      <c r="F6" s="9"/>
    </row>
    <row r="7" spans="1:6" ht="13.95" customHeight="1" thickTop="1" thickBot="1" x14ac:dyDescent="0.3">
      <c r="A7" s="115" t="s">
        <v>3</v>
      </c>
      <c r="B7" s="116" t="s">
        <v>4</v>
      </c>
      <c r="C7" s="132" t="s">
        <v>15</v>
      </c>
      <c r="D7" s="133" t="s">
        <v>16</v>
      </c>
      <c r="E7" s="160" t="s">
        <v>17</v>
      </c>
      <c r="F7" s="143" t="s">
        <v>5</v>
      </c>
    </row>
    <row r="8" spans="1:6" s="51" customFormat="1" ht="15" thickTop="1" thickBot="1" x14ac:dyDescent="0.35">
      <c r="A8" s="115"/>
      <c r="B8" s="116"/>
      <c r="C8" s="132"/>
      <c r="D8" s="133"/>
      <c r="E8" s="160"/>
      <c r="F8" s="143"/>
    </row>
    <row r="9" spans="1:6" s="51" customFormat="1" ht="14.4" thickTop="1" x14ac:dyDescent="0.3">
      <c r="A9" s="96"/>
      <c r="B9" s="96"/>
      <c r="C9" s="96"/>
      <c r="D9" s="95"/>
      <c r="E9" s="94"/>
      <c r="F9" s="94"/>
    </row>
    <row r="10" spans="1:6" s="51" customFormat="1" ht="18" x14ac:dyDescent="0.3">
      <c r="A10" s="93"/>
      <c r="B10" s="153" t="s">
        <v>9</v>
      </c>
      <c r="C10" s="154"/>
      <c r="D10" s="154"/>
      <c r="E10" s="154"/>
      <c r="F10" s="155"/>
    </row>
    <row r="11" spans="1:6" s="51" customFormat="1" ht="24" customHeight="1" x14ac:dyDescent="0.3">
      <c r="A11" s="92" t="s">
        <v>241</v>
      </c>
      <c r="B11" s="140" t="s">
        <v>240</v>
      </c>
      <c r="C11" s="141"/>
      <c r="D11" s="141"/>
      <c r="E11" s="141"/>
      <c r="F11" s="142"/>
    </row>
    <row r="12" spans="1:6" s="51" customFormat="1" ht="78.599999999999994" customHeight="1" x14ac:dyDescent="0.3">
      <c r="A12" s="15" t="s">
        <v>239</v>
      </c>
      <c r="B12" s="64" t="s">
        <v>238</v>
      </c>
      <c r="C12" s="15" t="s">
        <v>21</v>
      </c>
      <c r="D12" s="71">
        <v>26</v>
      </c>
      <c r="E12" s="17"/>
      <c r="F12" s="17">
        <f t="shared" ref="F12:F18" si="0">D12*E12</f>
        <v>0</v>
      </c>
    </row>
    <row r="13" spans="1:6" s="51" customFormat="1" ht="69" x14ac:dyDescent="0.3">
      <c r="A13" s="15" t="s">
        <v>237</v>
      </c>
      <c r="B13" s="64" t="s">
        <v>236</v>
      </c>
      <c r="C13" s="15" t="s">
        <v>21</v>
      </c>
      <c r="D13" s="15">
        <v>8</v>
      </c>
      <c r="E13" s="17"/>
      <c r="F13" s="43">
        <f t="shared" si="0"/>
        <v>0</v>
      </c>
    </row>
    <row r="14" spans="1:6" s="51" customFormat="1" ht="41.4" x14ac:dyDescent="0.3">
      <c r="A14" s="91" t="s">
        <v>235</v>
      </c>
      <c r="B14" s="86" t="s">
        <v>234</v>
      </c>
      <c r="C14" s="90" t="s">
        <v>21</v>
      </c>
      <c r="D14" s="58">
        <v>19</v>
      </c>
      <c r="E14" s="17"/>
      <c r="F14" s="43">
        <f t="shared" si="0"/>
        <v>0</v>
      </c>
    </row>
    <row r="15" spans="1:6" s="51" customFormat="1" ht="55.2" x14ac:dyDescent="0.3">
      <c r="A15" s="91" t="s">
        <v>233</v>
      </c>
      <c r="B15" s="64" t="s">
        <v>232</v>
      </c>
      <c r="C15" s="15" t="s">
        <v>21</v>
      </c>
      <c r="D15" s="15">
        <v>16</v>
      </c>
      <c r="E15" s="17"/>
      <c r="F15" s="43">
        <f t="shared" si="0"/>
        <v>0</v>
      </c>
    </row>
    <row r="16" spans="1:6" s="51" customFormat="1" ht="69" x14ac:dyDescent="0.3">
      <c r="A16" s="91" t="s">
        <v>231</v>
      </c>
      <c r="B16" s="64" t="s">
        <v>230</v>
      </c>
      <c r="C16" s="15" t="s">
        <v>21</v>
      </c>
      <c r="D16" s="15">
        <v>9</v>
      </c>
      <c r="E16" s="17"/>
      <c r="F16" s="43">
        <f t="shared" si="0"/>
        <v>0</v>
      </c>
    </row>
    <row r="17" spans="1:6" s="51" customFormat="1" ht="55.2" x14ac:dyDescent="0.3">
      <c r="A17" s="91" t="s">
        <v>229</v>
      </c>
      <c r="B17" s="64" t="s">
        <v>228</v>
      </c>
      <c r="C17" s="90" t="s">
        <v>21</v>
      </c>
      <c r="D17" s="15">
        <v>5</v>
      </c>
      <c r="E17" s="17"/>
      <c r="F17" s="43">
        <f t="shared" si="0"/>
        <v>0</v>
      </c>
    </row>
    <row r="18" spans="1:6" s="51" customFormat="1" ht="55.2" x14ac:dyDescent="0.3">
      <c r="A18" s="91" t="s">
        <v>227</v>
      </c>
      <c r="B18" s="64" t="s">
        <v>226</v>
      </c>
      <c r="C18" s="15" t="s">
        <v>21</v>
      </c>
      <c r="D18" s="15">
        <v>5</v>
      </c>
      <c r="E18" s="17"/>
      <c r="F18" s="43">
        <f t="shared" si="0"/>
        <v>0</v>
      </c>
    </row>
    <row r="19" spans="1:6" s="51" customFormat="1" x14ac:dyDescent="0.3">
      <c r="A19" s="147" t="s">
        <v>105</v>
      </c>
      <c r="B19" s="148"/>
      <c r="C19" s="148"/>
      <c r="D19" s="148"/>
      <c r="E19" s="149"/>
      <c r="F19" s="61">
        <f>SUM(F12:F18)</f>
        <v>0</v>
      </c>
    </row>
    <row r="20" spans="1:6" s="51" customFormat="1" x14ac:dyDescent="0.3">
      <c r="A20" s="89">
        <v>9.3000000000000007</v>
      </c>
      <c r="B20" s="156" t="s">
        <v>225</v>
      </c>
      <c r="C20" s="156"/>
      <c r="D20" s="156"/>
      <c r="E20" s="156"/>
      <c r="F20" s="156"/>
    </row>
    <row r="21" spans="1:6" s="51" customFormat="1" ht="55.2" x14ac:dyDescent="0.3">
      <c r="A21" s="91" t="s">
        <v>224</v>
      </c>
      <c r="B21" s="64" t="s">
        <v>223</v>
      </c>
      <c r="C21" s="90" t="s">
        <v>21</v>
      </c>
      <c r="D21" s="58">
        <v>48</v>
      </c>
      <c r="E21" s="43"/>
      <c r="F21" s="43">
        <f t="shared" ref="F21:F32" si="1">D21*E21</f>
        <v>0</v>
      </c>
    </row>
    <row r="22" spans="1:6" s="51" customFormat="1" ht="41.4" x14ac:dyDescent="0.3">
      <c r="A22" s="91" t="s">
        <v>222</v>
      </c>
      <c r="B22" s="64" t="s">
        <v>221</v>
      </c>
      <c r="C22" s="90" t="s">
        <v>21</v>
      </c>
      <c r="D22" s="58">
        <v>20</v>
      </c>
      <c r="E22" s="43"/>
      <c r="F22" s="43">
        <f t="shared" si="1"/>
        <v>0</v>
      </c>
    </row>
    <row r="23" spans="1:6" s="51" customFormat="1" ht="55.2" x14ac:dyDescent="0.3">
      <c r="A23" s="91" t="s">
        <v>220</v>
      </c>
      <c r="B23" s="64" t="s">
        <v>219</v>
      </c>
      <c r="C23" s="90" t="s">
        <v>21</v>
      </c>
      <c r="D23" s="58">
        <v>48</v>
      </c>
      <c r="E23" s="43"/>
      <c r="F23" s="43">
        <f t="shared" si="1"/>
        <v>0</v>
      </c>
    </row>
    <row r="24" spans="1:6" s="51" customFormat="1" ht="55.2" x14ac:dyDescent="0.3">
      <c r="A24" s="91" t="s">
        <v>218</v>
      </c>
      <c r="B24" s="64" t="s">
        <v>217</v>
      </c>
      <c r="C24" s="90" t="s">
        <v>21</v>
      </c>
      <c r="D24" s="58">
        <v>48</v>
      </c>
      <c r="E24" s="43"/>
      <c r="F24" s="43">
        <f t="shared" si="1"/>
        <v>0</v>
      </c>
    </row>
    <row r="25" spans="1:6" s="51" customFormat="1" ht="41.4" x14ac:dyDescent="0.3">
      <c r="A25" s="91" t="s">
        <v>216</v>
      </c>
      <c r="B25" s="64" t="s">
        <v>215</v>
      </c>
      <c r="C25" s="90" t="s">
        <v>21</v>
      </c>
      <c r="D25" s="58">
        <v>10</v>
      </c>
      <c r="E25" s="43"/>
      <c r="F25" s="43">
        <f t="shared" si="1"/>
        <v>0</v>
      </c>
    </row>
    <row r="26" spans="1:6" s="51" customFormat="1" ht="55.2" x14ac:dyDescent="0.3">
      <c r="A26" s="91" t="s">
        <v>214</v>
      </c>
      <c r="B26" s="64" t="s">
        <v>213</v>
      </c>
      <c r="C26" s="90" t="s">
        <v>21</v>
      </c>
      <c r="D26" s="58">
        <v>10</v>
      </c>
      <c r="E26" s="43"/>
      <c r="F26" s="43">
        <f t="shared" si="1"/>
        <v>0</v>
      </c>
    </row>
    <row r="27" spans="1:6" s="51" customFormat="1" ht="41.4" x14ac:dyDescent="0.3">
      <c r="A27" s="91" t="s">
        <v>212</v>
      </c>
      <c r="B27" s="64" t="s">
        <v>211</v>
      </c>
      <c r="C27" s="90" t="s">
        <v>21</v>
      </c>
      <c r="D27" s="58">
        <v>10</v>
      </c>
      <c r="E27" s="43"/>
      <c r="F27" s="43">
        <f t="shared" si="1"/>
        <v>0</v>
      </c>
    </row>
    <row r="28" spans="1:6" s="51" customFormat="1" ht="41.4" x14ac:dyDescent="0.3">
      <c r="A28" s="91" t="s">
        <v>210</v>
      </c>
      <c r="B28" s="64" t="s">
        <v>209</v>
      </c>
      <c r="C28" s="90" t="s">
        <v>21</v>
      </c>
      <c r="D28" s="58">
        <v>10</v>
      </c>
      <c r="E28" s="43"/>
      <c r="F28" s="43">
        <f t="shared" si="1"/>
        <v>0</v>
      </c>
    </row>
    <row r="29" spans="1:6" s="51" customFormat="1" ht="55.2" x14ac:dyDescent="0.3">
      <c r="A29" s="91" t="s">
        <v>208</v>
      </c>
      <c r="B29" s="64" t="s">
        <v>207</v>
      </c>
      <c r="C29" s="90" t="s">
        <v>21</v>
      </c>
      <c r="D29" s="58">
        <v>5</v>
      </c>
      <c r="E29" s="43"/>
      <c r="F29" s="43">
        <f t="shared" si="1"/>
        <v>0</v>
      </c>
    </row>
    <row r="30" spans="1:6" s="51" customFormat="1" ht="41.4" x14ac:dyDescent="0.3">
      <c r="A30" s="91" t="s">
        <v>206</v>
      </c>
      <c r="B30" s="64" t="s">
        <v>205</v>
      </c>
      <c r="C30" s="90" t="s">
        <v>21</v>
      </c>
      <c r="D30" s="58">
        <v>2</v>
      </c>
      <c r="E30" s="43"/>
      <c r="F30" s="43">
        <f t="shared" si="1"/>
        <v>0</v>
      </c>
    </row>
    <row r="31" spans="1:6" s="51" customFormat="1" ht="41.4" x14ac:dyDescent="0.3">
      <c r="A31" s="91" t="s">
        <v>204</v>
      </c>
      <c r="B31" s="64" t="s">
        <v>203</v>
      </c>
      <c r="C31" s="90" t="s">
        <v>21</v>
      </c>
      <c r="D31" s="58">
        <v>14</v>
      </c>
      <c r="E31" s="43"/>
      <c r="F31" s="43">
        <f t="shared" si="1"/>
        <v>0</v>
      </c>
    </row>
    <row r="32" spans="1:6" s="51" customFormat="1" ht="41.4" x14ac:dyDescent="0.3">
      <c r="A32" s="91" t="s">
        <v>202</v>
      </c>
      <c r="B32" s="64" t="s">
        <v>201</v>
      </c>
      <c r="C32" s="90" t="s">
        <v>21</v>
      </c>
      <c r="D32" s="58">
        <v>53</v>
      </c>
      <c r="E32" s="43"/>
      <c r="F32" s="43">
        <f t="shared" si="1"/>
        <v>0</v>
      </c>
    </row>
    <row r="33" spans="1:6" s="51" customFormat="1" x14ac:dyDescent="0.3">
      <c r="A33" s="147" t="s">
        <v>105</v>
      </c>
      <c r="B33" s="148"/>
      <c r="C33" s="148"/>
      <c r="D33" s="148"/>
      <c r="E33" s="149"/>
      <c r="F33" s="61">
        <f>SUM(F21:F32)</f>
        <v>0</v>
      </c>
    </row>
    <row r="34" spans="1:6" s="51" customFormat="1" x14ac:dyDescent="0.3">
      <c r="A34" s="89">
        <v>9.4</v>
      </c>
      <c r="B34" s="140" t="s">
        <v>200</v>
      </c>
      <c r="C34" s="141"/>
      <c r="D34" s="141"/>
      <c r="E34" s="141"/>
      <c r="F34" s="142"/>
    </row>
    <row r="35" spans="1:6" s="51" customFormat="1" ht="55.2" x14ac:dyDescent="0.3">
      <c r="A35" s="88" t="s">
        <v>199</v>
      </c>
      <c r="B35" s="64" t="s">
        <v>198</v>
      </c>
      <c r="C35" s="24" t="s">
        <v>21</v>
      </c>
      <c r="D35" s="58">
        <v>6</v>
      </c>
      <c r="E35" s="43"/>
      <c r="F35" s="43">
        <f>D35*E35</f>
        <v>0</v>
      </c>
    </row>
    <row r="36" spans="1:6" s="51" customFormat="1" ht="55.2" x14ac:dyDescent="0.3">
      <c r="A36" s="88" t="s">
        <v>197</v>
      </c>
      <c r="B36" s="64" t="s">
        <v>196</v>
      </c>
      <c r="C36" s="24" t="s">
        <v>21</v>
      </c>
      <c r="D36" s="58">
        <v>2</v>
      </c>
      <c r="E36" s="43"/>
      <c r="F36" s="43">
        <f>D36*E36</f>
        <v>0</v>
      </c>
    </row>
    <row r="37" spans="1:6" s="51" customFormat="1" ht="55.2" x14ac:dyDescent="0.3">
      <c r="A37" s="88" t="s">
        <v>195</v>
      </c>
      <c r="B37" s="64" t="s">
        <v>194</v>
      </c>
      <c r="C37" s="24" t="s">
        <v>21</v>
      </c>
      <c r="D37" s="58">
        <v>27</v>
      </c>
      <c r="E37" s="43"/>
      <c r="F37" s="43">
        <f>D37*E37</f>
        <v>0</v>
      </c>
    </row>
    <row r="38" spans="1:6" s="51" customFormat="1" ht="55.2" x14ac:dyDescent="0.3">
      <c r="A38" s="88" t="s">
        <v>193</v>
      </c>
      <c r="B38" s="64" t="s">
        <v>192</v>
      </c>
      <c r="C38" s="24" t="s">
        <v>21</v>
      </c>
      <c r="D38" s="58">
        <v>2</v>
      </c>
      <c r="E38" s="43"/>
      <c r="F38" s="43">
        <f>D38*E38</f>
        <v>0</v>
      </c>
    </row>
    <row r="39" spans="1:6" s="51" customFormat="1" ht="55.2" x14ac:dyDescent="0.3">
      <c r="A39" s="88" t="s">
        <v>191</v>
      </c>
      <c r="B39" s="64" t="s">
        <v>190</v>
      </c>
      <c r="C39" s="24" t="s">
        <v>21</v>
      </c>
      <c r="D39" s="58">
        <v>6</v>
      </c>
      <c r="E39" s="43"/>
      <c r="F39" s="43">
        <f>D39*E39</f>
        <v>0</v>
      </c>
    </row>
    <row r="40" spans="1:6" s="51" customFormat="1" hidden="1" x14ac:dyDescent="0.3">
      <c r="A40" s="87" t="s">
        <v>189</v>
      </c>
      <c r="B40" s="86" t="s">
        <v>188</v>
      </c>
      <c r="C40" s="15"/>
      <c r="D40" s="58"/>
      <c r="E40" s="17"/>
      <c r="F40" s="17"/>
    </row>
    <row r="41" spans="1:6" s="51" customFormat="1" ht="55.2" hidden="1" x14ac:dyDescent="0.3">
      <c r="A41" s="77" t="s">
        <v>187</v>
      </c>
      <c r="B41" s="73" t="s">
        <v>186</v>
      </c>
      <c r="C41" s="65" t="s">
        <v>21</v>
      </c>
      <c r="D41" s="58">
        <v>12</v>
      </c>
      <c r="E41" s="17">
        <v>0</v>
      </c>
      <c r="F41" s="17">
        <f>D41*E41</f>
        <v>0</v>
      </c>
    </row>
    <row r="42" spans="1:6" s="51" customFormat="1" ht="55.2" hidden="1" x14ac:dyDescent="0.3">
      <c r="A42" s="77" t="s">
        <v>185</v>
      </c>
      <c r="B42" s="73" t="s">
        <v>184</v>
      </c>
      <c r="C42" s="65" t="s">
        <v>21</v>
      </c>
      <c r="D42" s="58">
        <v>6</v>
      </c>
      <c r="E42" s="17">
        <v>0</v>
      </c>
      <c r="F42" s="17">
        <f>D42*E42</f>
        <v>0</v>
      </c>
    </row>
    <row r="43" spans="1:6" s="51" customFormat="1" ht="41.4" hidden="1" x14ac:dyDescent="0.3">
      <c r="A43" s="77" t="s">
        <v>183</v>
      </c>
      <c r="B43" s="64" t="s">
        <v>182</v>
      </c>
      <c r="C43" s="65" t="s">
        <v>21</v>
      </c>
      <c r="D43" s="58">
        <v>6</v>
      </c>
      <c r="E43" s="17">
        <v>0</v>
      </c>
      <c r="F43" s="17">
        <f>D43*E43</f>
        <v>0</v>
      </c>
    </row>
    <row r="44" spans="1:6" s="51" customFormat="1" hidden="1" x14ac:dyDescent="0.3">
      <c r="A44" s="85" t="s">
        <v>181</v>
      </c>
      <c r="B44" s="63" t="s">
        <v>180</v>
      </c>
      <c r="C44" s="84"/>
      <c r="D44" s="52"/>
      <c r="E44" s="39"/>
      <c r="F44" s="39"/>
    </row>
    <row r="45" spans="1:6" s="51" customFormat="1" ht="96.6" hidden="1" x14ac:dyDescent="0.3">
      <c r="A45" s="65" t="s">
        <v>179</v>
      </c>
      <c r="B45" s="78" t="s">
        <v>36</v>
      </c>
      <c r="C45" s="65" t="s">
        <v>21</v>
      </c>
      <c r="D45" s="71">
        <v>6</v>
      </c>
      <c r="E45" s="17">
        <v>0</v>
      </c>
      <c r="F45" s="17">
        <f>D45*E45</f>
        <v>0</v>
      </c>
    </row>
    <row r="46" spans="1:6" s="51" customFormat="1" hidden="1" x14ac:dyDescent="0.3">
      <c r="A46" s="77"/>
      <c r="B46" s="79"/>
      <c r="C46" s="69"/>
      <c r="D46" s="58"/>
      <c r="E46" s="43"/>
      <c r="F46" s="43"/>
    </row>
    <row r="47" spans="1:6" s="51" customFormat="1" hidden="1" x14ac:dyDescent="0.3">
      <c r="A47" s="83">
        <v>6.13</v>
      </c>
      <c r="B47" s="66" t="s">
        <v>178</v>
      </c>
      <c r="C47" s="65"/>
      <c r="D47" s="71"/>
      <c r="E47" s="17"/>
      <c r="F47" s="17"/>
    </row>
    <row r="48" spans="1:6" s="51" customFormat="1" hidden="1" x14ac:dyDescent="0.3">
      <c r="A48" s="83" t="s">
        <v>177</v>
      </c>
      <c r="B48" s="66" t="s">
        <v>38</v>
      </c>
      <c r="C48" s="65"/>
      <c r="D48" s="71"/>
      <c r="E48" s="17"/>
      <c r="F48" s="17"/>
    </row>
    <row r="49" spans="1:6" s="51" customFormat="1" hidden="1" x14ac:dyDescent="0.3">
      <c r="A49" s="83" t="s">
        <v>176</v>
      </c>
      <c r="B49" s="66" t="s">
        <v>39</v>
      </c>
      <c r="C49" s="65"/>
      <c r="D49" s="71"/>
      <c r="E49" s="17"/>
      <c r="F49" s="17"/>
    </row>
    <row r="50" spans="1:6" s="51" customFormat="1" ht="27.6" hidden="1" x14ac:dyDescent="0.3">
      <c r="A50" s="65" t="s">
        <v>175</v>
      </c>
      <c r="B50" s="73" t="s">
        <v>23</v>
      </c>
      <c r="C50" s="65" t="s">
        <v>22</v>
      </c>
      <c r="D50" s="71">
        <f>1.91*D55</f>
        <v>42.6312</v>
      </c>
      <c r="E50" s="17">
        <v>0</v>
      </c>
      <c r="F50" s="17">
        <f>D50*E50</f>
        <v>0</v>
      </c>
    </row>
    <row r="51" spans="1:6" s="51" customFormat="1" hidden="1" x14ac:dyDescent="0.3">
      <c r="A51" s="83" t="s">
        <v>174</v>
      </c>
      <c r="B51" s="66" t="s">
        <v>40</v>
      </c>
      <c r="C51" s="65"/>
      <c r="D51" s="71"/>
      <c r="E51" s="17"/>
      <c r="F51" s="17"/>
    </row>
    <row r="52" spans="1:6" s="51" customFormat="1" ht="27.6" hidden="1" x14ac:dyDescent="0.3">
      <c r="A52" s="65" t="s">
        <v>173</v>
      </c>
      <c r="B52" s="82" t="s">
        <v>24</v>
      </c>
      <c r="C52" s="65" t="s">
        <v>22</v>
      </c>
      <c r="D52" s="71">
        <f>0.7*D55</f>
        <v>15.623999999999999</v>
      </c>
      <c r="E52" s="17">
        <v>0</v>
      </c>
      <c r="F52" s="17">
        <f>D52*E52</f>
        <v>0</v>
      </c>
    </row>
    <row r="53" spans="1:6" s="51" customFormat="1" hidden="1" x14ac:dyDescent="0.3">
      <c r="A53" s="65" t="s">
        <v>172</v>
      </c>
      <c r="B53" s="76" t="s">
        <v>25</v>
      </c>
      <c r="C53" s="65" t="s">
        <v>22</v>
      </c>
      <c r="D53" s="58">
        <f>0.8*D55</f>
        <v>17.856000000000002</v>
      </c>
      <c r="E53" s="17">
        <v>0</v>
      </c>
      <c r="F53" s="17">
        <f>D53*E53</f>
        <v>0</v>
      </c>
    </row>
    <row r="54" spans="1:6" s="51" customFormat="1" hidden="1" x14ac:dyDescent="0.3">
      <c r="A54" s="81" t="s">
        <v>171</v>
      </c>
      <c r="B54" s="66" t="s">
        <v>42</v>
      </c>
      <c r="C54" s="65"/>
      <c r="D54" s="58"/>
      <c r="E54" s="17"/>
      <c r="F54" s="17"/>
    </row>
    <row r="55" spans="1:6" s="51" customFormat="1" ht="27.6" hidden="1" x14ac:dyDescent="0.3">
      <c r="A55" s="77" t="s">
        <v>170</v>
      </c>
      <c r="B55" s="73" t="s">
        <v>26</v>
      </c>
      <c r="C55" s="65" t="s">
        <v>18</v>
      </c>
      <c r="D55" s="58">
        <f>6.1+6.25+5.07+4.9</f>
        <v>22.32</v>
      </c>
      <c r="E55" s="17">
        <v>0</v>
      </c>
      <c r="F55" s="17">
        <f t="shared" ref="F55:F72" si="2">D55*E55</f>
        <v>0</v>
      </c>
    </row>
    <row r="56" spans="1:6" s="51" customFormat="1" ht="27.6" hidden="1" x14ac:dyDescent="0.3">
      <c r="A56" s="77" t="s">
        <v>169</v>
      </c>
      <c r="B56" s="73" t="s">
        <v>27</v>
      </c>
      <c r="C56" s="65" t="s">
        <v>18</v>
      </c>
      <c r="D56" s="58">
        <f>D55</f>
        <v>22.32</v>
      </c>
      <c r="E56" s="17">
        <v>0</v>
      </c>
      <c r="F56" s="17">
        <f t="shared" si="2"/>
        <v>0</v>
      </c>
    </row>
    <row r="57" spans="1:6" s="51" customFormat="1" ht="27.6" hidden="1" x14ac:dyDescent="0.3">
      <c r="A57" s="77" t="s">
        <v>168</v>
      </c>
      <c r="B57" s="64" t="s">
        <v>32</v>
      </c>
      <c r="C57" s="65" t="s">
        <v>18</v>
      </c>
      <c r="D57" s="58">
        <v>22.32</v>
      </c>
      <c r="E57" s="17">
        <v>0</v>
      </c>
      <c r="F57" s="17">
        <f t="shared" si="2"/>
        <v>0</v>
      </c>
    </row>
    <row r="58" spans="1:6" s="51" customFormat="1" ht="27.6" hidden="1" x14ac:dyDescent="0.3">
      <c r="A58" s="77" t="s">
        <v>167</v>
      </c>
      <c r="B58" s="64" t="s">
        <v>33</v>
      </c>
      <c r="C58" s="65" t="s">
        <v>18</v>
      </c>
      <c r="D58" s="58">
        <v>22.32</v>
      </c>
      <c r="E58" s="17">
        <v>0</v>
      </c>
      <c r="F58" s="17">
        <f t="shared" si="2"/>
        <v>0</v>
      </c>
    </row>
    <row r="59" spans="1:6" s="51" customFormat="1" ht="27.6" hidden="1" x14ac:dyDescent="0.3">
      <c r="A59" s="77" t="s">
        <v>166</v>
      </c>
      <c r="B59" s="64" t="s">
        <v>48</v>
      </c>
      <c r="C59" s="65" t="s">
        <v>18</v>
      </c>
      <c r="D59" s="58">
        <v>22.32</v>
      </c>
      <c r="E59" s="17">
        <v>0</v>
      </c>
      <c r="F59" s="17">
        <f t="shared" si="2"/>
        <v>0</v>
      </c>
    </row>
    <row r="60" spans="1:6" s="51" customFormat="1" ht="27.6" hidden="1" x14ac:dyDescent="0.3">
      <c r="A60" s="77" t="s">
        <v>165</v>
      </c>
      <c r="B60" s="64" t="s">
        <v>29</v>
      </c>
      <c r="C60" s="65" t="s">
        <v>18</v>
      </c>
      <c r="D60" s="58">
        <f>8*4.36</f>
        <v>34.880000000000003</v>
      </c>
      <c r="E60" s="17">
        <v>0</v>
      </c>
      <c r="F60" s="17">
        <f t="shared" si="2"/>
        <v>0</v>
      </c>
    </row>
    <row r="61" spans="1:6" s="51" customFormat="1" ht="27.6" hidden="1" x14ac:dyDescent="0.3">
      <c r="A61" s="77" t="s">
        <v>164</v>
      </c>
      <c r="B61" s="79" t="s">
        <v>30</v>
      </c>
      <c r="C61" s="65" t="s">
        <v>18</v>
      </c>
      <c r="D61" s="58">
        <v>4.3600000000000003</v>
      </c>
      <c r="E61" s="17">
        <v>0</v>
      </c>
      <c r="F61" s="17">
        <f t="shared" si="2"/>
        <v>0</v>
      </c>
    </row>
    <row r="62" spans="1:6" s="51" customFormat="1" ht="27.6" hidden="1" x14ac:dyDescent="0.3">
      <c r="A62" s="77" t="s">
        <v>163</v>
      </c>
      <c r="B62" s="80" t="s">
        <v>31</v>
      </c>
      <c r="C62" s="65" t="s">
        <v>18</v>
      </c>
      <c r="D62" s="58">
        <v>4.3600000000000003</v>
      </c>
      <c r="E62" s="17">
        <v>0</v>
      </c>
      <c r="F62" s="17">
        <f t="shared" si="2"/>
        <v>0</v>
      </c>
    </row>
    <row r="63" spans="1:6" s="51" customFormat="1" ht="27.6" hidden="1" x14ac:dyDescent="0.3">
      <c r="A63" s="77" t="s">
        <v>162</v>
      </c>
      <c r="B63" s="79" t="s">
        <v>28</v>
      </c>
      <c r="C63" s="65" t="s">
        <v>19</v>
      </c>
      <c r="D63" s="58">
        <v>27.88</v>
      </c>
      <c r="E63" s="17">
        <v>0</v>
      </c>
      <c r="F63" s="17">
        <f t="shared" si="2"/>
        <v>0</v>
      </c>
    </row>
    <row r="64" spans="1:6" s="51" customFormat="1" hidden="1" x14ac:dyDescent="0.3">
      <c r="A64" s="77" t="s">
        <v>161</v>
      </c>
      <c r="B64" s="79" t="s">
        <v>34</v>
      </c>
      <c r="C64" s="65" t="s">
        <v>19</v>
      </c>
      <c r="D64" s="58">
        <f>22.32*4.36</f>
        <v>97.315200000000004</v>
      </c>
      <c r="E64" s="17">
        <v>0</v>
      </c>
      <c r="F64" s="17">
        <f t="shared" si="2"/>
        <v>0</v>
      </c>
    </row>
    <row r="65" spans="1:6" s="51" customFormat="1" ht="96.6" hidden="1" x14ac:dyDescent="0.3">
      <c r="A65" s="77" t="s">
        <v>160</v>
      </c>
      <c r="B65" s="79" t="s">
        <v>54</v>
      </c>
      <c r="C65" s="65" t="s">
        <v>19</v>
      </c>
      <c r="D65" s="58">
        <f>D64</f>
        <v>97.315200000000004</v>
      </c>
      <c r="E65" s="17">
        <v>0</v>
      </c>
      <c r="F65" s="17">
        <f t="shared" si="2"/>
        <v>0</v>
      </c>
    </row>
    <row r="66" spans="1:6" s="51" customFormat="1" hidden="1" x14ac:dyDescent="0.3">
      <c r="A66" s="77" t="s">
        <v>159</v>
      </c>
      <c r="B66" s="79" t="s">
        <v>35</v>
      </c>
      <c r="C66" s="65" t="s">
        <v>19</v>
      </c>
      <c r="D66" s="58">
        <f>D65</f>
        <v>97.315200000000004</v>
      </c>
      <c r="E66" s="17">
        <v>0</v>
      </c>
      <c r="F66" s="17">
        <f t="shared" si="2"/>
        <v>0</v>
      </c>
    </row>
    <row r="67" spans="1:6" s="51" customFormat="1" ht="69" hidden="1" x14ac:dyDescent="0.3">
      <c r="A67" s="77" t="s">
        <v>158</v>
      </c>
      <c r="B67" s="78" t="s">
        <v>57</v>
      </c>
      <c r="C67" s="65" t="s">
        <v>19</v>
      </c>
      <c r="D67" s="58">
        <f>27.89*1.009</f>
        <v>28.141009999999998</v>
      </c>
      <c r="E67" s="17">
        <v>0</v>
      </c>
      <c r="F67" s="17">
        <f t="shared" si="2"/>
        <v>0</v>
      </c>
    </row>
    <row r="68" spans="1:6" s="51" customFormat="1" ht="41.4" hidden="1" x14ac:dyDescent="0.3">
      <c r="A68" s="77" t="s">
        <v>157</v>
      </c>
      <c r="B68" s="78" t="s">
        <v>59</v>
      </c>
      <c r="C68" s="65" t="s">
        <v>18</v>
      </c>
      <c r="D68" s="58">
        <v>6.25</v>
      </c>
      <c r="E68" s="17">
        <v>0</v>
      </c>
      <c r="F68" s="17">
        <f t="shared" si="2"/>
        <v>0</v>
      </c>
    </row>
    <row r="69" spans="1:6" s="51" customFormat="1" ht="82.8" hidden="1" x14ac:dyDescent="0.3">
      <c r="A69" s="77" t="s">
        <v>156</v>
      </c>
      <c r="B69" s="76" t="s">
        <v>155</v>
      </c>
      <c r="C69" s="65" t="s">
        <v>19</v>
      </c>
      <c r="D69" s="58">
        <f>D64</f>
        <v>97.315200000000004</v>
      </c>
      <c r="E69" s="17">
        <v>0</v>
      </c>
      <c r="F69" s="17">
        <f t="shared" si="2"/>
        <v>0</v>
      </c>
    </row>
    <row r="70" spans="1:6" s="51" customFormat="1" ht="82.8" hidden="1" x14ac:dyDescent="0.3">
      <c r="A70" s="77" t="s">
        <v>154</v>
      </c>
      <c r="B70" s="76" t="s">
        <v>153</v>
      </c>
      <c r="C70" s="65" t="s">
        <v>19</v>
      </c>
      <c r="D70" s="58">
        <f>D65</f>
        <v>97.315200000000004</v>
      </c>
      <c r="E70" s="17">
        <v>0</v>
      </c>
      <c r="F70" s="17">
        <f t="shared" si="2"/>
        <v>0</v>
      </c>
    </row>
    <row r="71" spans="1:6" s="51" customFormat="1" ht="96.6" hidden="1" x14ac:dyDescent="0.3">
      <c r="A71" s="77" t="s">
        <v>152</v>
      </c>
      <c r="B71" s="78" t="s">
        <v>37</v>
      </c>
      <c r="C71" s="65" t="s">
        <v>21</v>
      </c>
      <c r="D71" s="58">
        <v>1</v>
      </c>
      <c r="E71" s="17">
        <v>0</v>
      </c>
      <c r="F71" s="17">
        <f t="shared" si="2"/>
        <v>0</v>
      </c>
    </row>
    <row r="72" spans="1:6" s="51" customFormat="1" hidden="1" x14ac:dyDescent="0.3">
      <c r="A72" s="77" t="s">
        <v>151</v>
      </c>
      <c r="B72" s="76" t="s">
        <v>150</v>
      </c>
      <c r="C72" s="65" t="s">
        <v>19</v>
      </c>
      <c r="D72" s="58">
        <v>27.9</v>
      </c>
      <c r="E72" s="17">
        <v>0</v>
      </c>
      <c r="F72" s="17">
        <f t="shared" si="2"/>
        <v>0</v>
      </c>
    </row>
    <row r="73" spans="1:6" s="51" customFormat="1" hidden="1" x14ac:dyDescent="0.3">
      <c r="A73" s="157" t="s">
        <v>20</v>
      </c>
      <c r="B73" s="158"/>
      <c r="C73" s="158"/>
      <c r="D73" s="158"/>
      <c r="E73" s="159"/>
      <c r="F73" s="38">
        <f>SUM(F11:F72)</f>
        <v>0</v>
      </c>
    </row>
    <row r="74" spans="1:6" s="51" customFormat="1" hidden="1" x14ac:dyDescent="0.3">
      <c r="A74" s="75" t="s">
        <v>149</v>
      </c>
      <c r="B74" s="144" t="s">
        <v>148</v>
      </c>
      <c r="C74" s="145"/>
      <c r="D74" s="145"/>
      <c r="E74" s="145"/>
      <c r="F74" s="146"/>
    </row>
    <row r="75" spans="1:6" s="51" customFormat="1" hidden="1" x14ac:dyDescent="0.3">
      <c r="A75" s="74">
        <v>7.1</v>
      </c>
      <c r="B75" s="66" t="s">
        <v>147</v>
      </c>
      <c r="C75" s="65"/>
      <c r="D75" s="71"/>
      <c r="E75" s="17"/>
      <c r="F75" s="17"/>
    </row>
    <row r="76" spans="1:6" s="51" customFormat="1" ht="41.4" hidden="1" x14ac:dyDescent="0.3">
      <c r="A76" s="72" t="s">
        <v>146</v>
      </c>
      <c r="B76" s="73" t="s">
        <v>145</v>
      </c>
      <c r="C76" s="65" t="s">
        <v>19</v>
      </c>
      <c r="D76" s="71">
        <v>318.60000000000002</v>
      </c>
      <c r="E76" s="17">
        <v>0</v>
      </c>
      <c r="F76" s="17">
        <f t="shared" ref="F76:F83" si="3">D76*E76</f>
        <v>0</v>
      </c>
    </row>
    <row r="77" spans="1:6" s="51" customFormat="1" ht="27.6" hidden="1" x14ac:dyDescent="0.3">
      <c r="A77" s="72" t="s">
        <v>144</v>
      </c>
      <c r="B77" s="73" t="s">
        <v>143</v>
      </c>
      <c r="C77" s="65" t="s">
        <v>19</v>
      </c>
      <c r="D77" s="71">
        <v>979.71</v>
      </c>
      <c r="E77" s="17">
        <v>0</v>
      </c>
      <c r="F77" s="17">
        <f t="shared" si="3"/>
        <v>0</v>
      </c>
    </row>
    <row r="78" spans="1:6" s="51" customFormat="1" ht="41.4" hidden="1" x14ac:dyDescent="0.3">
      <c r="A78" s="72" t="s">
        <v>142</v>
      </c>
      <c r="B78" s="64" t="s">
        <v>141</v>
      </c>
      <c r="C78" s="65" t="s">
        <v>19</v>
      </c>
      <c r="D78" s="71">
        <v>19.690000000000001</v>
      </c>
      <c r="E78" s="17">
        <v>0</v>
      </c>
      <c r="F78" s="17">
        <f t="shared" si="3"/>
        <v>0</v>
      </c>
    </row>
    <row r="79" spans="1:6" s="51" customFormat="1" hidden="1" x14ac:dyDescent="0.3">
      <c r="A79" s="60" t="s">
        <v>140</v>
      </c>
      <c r="B79" s="70" t="s">
        <v>139</v>
      </c>
      <c r="C79" s="69" t="s">
        <v>19</v>
      </c>
      <c r="D79" s="58">
        <v>296.89999999999998</v>
      </c>
      <c r="E79" s="43">
        <v>0</v>
      </c>
      <c r="F79" s="43">
        <f t="shared" si="3"/>
        <v>0</v>
      </c>
    </row>
    <row r="80" spans="1:6" s="51" customFormat="1" ht="41.4" hidden="1" x14ac:dyDescent="0.3">
      <c r="A80" s="60" t="s">
        <v>138</v>
      </c>
      <c r="B80" s="68" t="s">
        <v>137</v>
      </c>
      <c r="C80" s="65" t="s">
        <v>19</v>
      </c>
      <c r="D80" s="58">
        <v>387.4</v>
      </c>
      <c r="E80" s="17">
        <v>0</v>
      </c>
      <c r="F80" s="17">
        <f t="shared" si="3"/>
        <v>0</v>
      </c>
    </row>
    <row r="81" spans="1:6" s="51" customFormat="1" ht="41.4" hidden="1" x14ac:dyDescent="0.3">
      <c r="A81" s="60" t="s">
        <v>136</v>
      </c>
      <c r="B81" s="68" t="s">
        <v>135</v>
      </c>
      <c r="C81" s="65" t="s">
        <v>19</v>
      </c>
      <c r="D81" s="58">
        <v>18.38</v>
      </c>
      <c r="E81" s="17">
        <v>0</v>
      </c>
      <c r="F81" s="17">
        <f t="shared" si="3"/>
        <v>0</v>
      </c>
    </row>
    <row r="82" spans="1:6" s="51" customFormat="1" ht="41.4" hidden="1" x14ac:dyDescent="0.3">
      <c r="A82" s="60" t="s">
        <v>134</v>
      </c>
      <c r="B82" s="68" t="s">
        <v>133</v>
      </c>
      <c r="C82" s="65" t="s">
        <v>19</v>
      </c>
      <c r="D82" s="58">
        <v>485.22</v>
      </c>
      <c r="E82" s="17">
        <v>0</v>
      </c>
      <c r="F82" s="17">
        <f t="shared" si="3"/>
        <v>0</v>
      </c>
    </row>
    <row r="83" spans="1:6" s="51" customFormat="1" ht="27.6" hidden="1" x14ac:dyDescent="0.3">
      <c r="A83" s="60" t="s">
        <v>132</v>
      </c>
      <c r="B83" s="68" t="s">
        <v>131</v>
      </c>
      <c r="C83" s="65" t="s">
        <v>19</v>
      </c>
      <c r="D83" s="58">
        <v>16.47</v>
      </c>
      <c r="E83" s="17">
        <v>0</v>
      </c>
      <c r="F83" s="17">
        <f t="shared" si="3"/>
        <v>0</v>
      </c>
    </row>
    <row r="84" spans="1:6" s="51" customFormat="1" hidden="1" x14ac:dyDescent="0.3">
      <c r="A84" s="67"/>
      <c r="B84" s="66"/>
      <c r="C84" s="65"/>
      <c r="D84" s="58"/>
      <c r="E84" s="25"/>
      <c r="F84" s="29"/>
    </row>
    <row r="85" spans="1:6" s="51" customFormat="1" hidden="1" x14ac:dyDescent="0.3">
      <c r="A85" s="67">
        <v>7.2</v>
      </c>
      <c r="B85" s="66" t="s">
        <v>130</v>
      </c>
      <c r="C85" s="65"/>
      <c r="D85" s="58"/>
      <c r="E85" s="25"/>
      <c r="F85" s="29"/>
    </row>
    <row r="86" spans="1:6" s="51" customFormat="1" ht="27.6" hidden="1" x14ac:dyDescent="0.3">
      <c r="A86" s="60" t="s">
        <v>129</v>
      </c>
      <c r="B86" s="64" t="s">
        <v>128</v>
      </c>
      <c r="C86" s="24" t="s">
        <v>19</v>
      </c>
      <c r="D86" s="58">
        <v>142.18</v>
      </c>
      <c r="E86" s="17">
        <v>0</v>
      </c>
      <c r="F86" s="17">
        <f t="shared" ref="F86:F96" si="4">D86*E86</f>
        <v>0</v>
      </c>
    </row>
    <row r="87" spans="1:6" s="51" customFormat="1" ht="27.6" hidden="1" x14ac:dyDescent="0.3">
      <c r="A87" s="60" t="s">
        <v>127</v>
      </c>
      <c r="B87" s="64" t="s">
        <v>126</v>
      </c>
      <c r="C87" s="24" t="s">
        <v>19</v>
      </c>
      <c r="D87" s="58">
        <v>480.37</v>
      </c>
      <c r="E87" s="17">
        <v>0</v>
      </c>
      <c r="F87" s="17">
        <f t="shared" si="4"/>
        <v>0</v>
      </c>
    </row>
    <row r="88" spans="1:6" s="51" customFormat="1" ht="27.6" hidden="1" x14ac:dyDescent="0.3">
      <c r="A88" s="60" t="s">
        <v>125</v>
      </c>
      <c r="B88" s="64" t="s">
        <v>124</v>
      </c>
      <c r="C88" s="24" t="s">
        <v>19</v>
      </c>
      <c r="D88" s="58">
        <v>65.075000000000003</v>
      </c>
      <c r="E88" s="17">
        <v>0</v>
      </c>
      <c r="F88" s="17">
        <f t="shared" si="4"/>
        <v>0</v>
      </c>
    </row>
    <row r="89" spans="1:6" s="51" customFormat="1" ht="27.6" hidden="1" x14ac:dyDescent="0.3">
      <c r="A89" s="60" t="s">
        <v>123</v>
      </c>
      <c r="B89" s="64" t="s">
        <v>122</v>
      </c>
      <c r="C89" s="24" t="s">
        <v>19</v>
      </c>
      <c r="D89" s="58">
        <v>416.12</v>
      </c>
      <c r="E89" s="17">
        <v>0</v>
      </c>
      <c r="F89" s="17">
        <f t="shared" si="4"/>
        <v>0</v>
      </c>
    </row>
    <row r="90" spans="1:6" s="51" customFormat="1" ht="27.6" hidden="1" x14ac:dyDescent="0.3">
      <c r="A90" s="60" t="s">
        <v>121</v>
      </c>
      <c r="B90" s="64" t="s">
        <v>120</v>
      </c>
      <c r="C90" s="24" t="s">
        <v>19</v>
      </c>
      <c r="D90" s="58">
        <v>240.97000000000003</v>
      </c>
      <c r="E90" s="17">
        <v>0</v>
      </c>
      <c r="F90" s="17">
        <f t="shared" si="4"/>
        <v>0</v>
      </c>
    </row>
    <row r="91" spans="1:6" s="51" customFormat="1" ht="27.6" hidden="1" x14ac:dyDescent="0.3">
      <c r="A91" s="60" t="s">
        <v>119</v>
      </c>
      <c r="B91" s="64" t="s">
        <v>118</v>
      </c>
      <c r="C91" s="24" t="s">
        <v>19</v>
      </c>
      <c r="D91" s="58">
        <v>111.05</v>
      </c>
      <c r="E91" s="17">
        <v>0</v>
      </c>
      <c r="F91" s="17">
        <f t="shared" si="4"/>
        <v>0</v>
      </c>
    </row>
    <row r="92" spans="1:6" s="51" customFormat="1" ht="27.6" hidden="1" x14ac:dyDescent="0.3">
      <c r="A92" s="60" t="s">
        <v>117</v>
      </c>
      <c r="B92" s="64" t="s">
        <v>116</v>
      </c>
      <c r="C92" s="24" t="s">
        <v>19</v>
      </c>
      <c r="D92" s="58">
        <v>140.07</v>
      </c>
      <c r="E92" s="17">
        <v>0</v>
      </c>
      <c r="F92" s="17">
        <f t="shared" si="4"/>
        <v>0</v>
      </c>
    </row>
    <row r="93" spans="1:6" s="51" customFormat="1" ht="27.6" hidden="1" x14ac:dyDescent="0.3">
      <c r="A93" s="60" t="s">
        <v>115</v>
      </c>
      <c r="B93" s="64" t="s">
        <v>114</v>
      </c>
      <c r="C93" s="24" t="s">
        <v>19</v>
      </c>
      <c r="D93" s="58">
        <v>183.26</v>
      </c>
      <c r="E93" s="17">
        <v>0</v>
      </c>
      <c r="F93" s="17">
        <f t="shared" si="4"/>
        <v>0</v>
      </c>
    </row>
    <row r="94" spans="1:6" s="51" customFormat="1" ht="41.4" hidden="1" x14ac:dyDescent="0.3">
      <c r="A94" s="60" t="s">
        <v>113</v>
      </c>
      <c r="B94" s="64" t="s">
        <v>112</v>
      </c>
      <c r="C94" s="24" t="s">
        <v>19</v>
      </c>
      <c r="D94" s="58">
        <v>142.44</v>
      </c>
      <c r="E94" s="17">
        <v>0</v>
      </c>
      <c r="F94" s="17">
        <f t="shared" si="4"/>
        <v>0</v>
      </c>
    </row>
    <row r="95" spans="1:6" s="51" customFormat="1" ht="27.6" hidden="1" x14ac:dyDescent="0.3">
      <c r="A95" s="60" t="s">
        <v>111</v>
      </c>
      <c r="B95" s="64" t="s">
        <v>110</v>
      </c>
      <c r="C95" s="24" t="s">
        <v>19</v>
      </c>
      <c r="D95" s="58">
        <v>112.88</v>
      </c>
      <c r="E95" s="17">
        <v>0</v>
      </c>
      <c r="F95" s="17">
        <f t="shared" si="4"/>
        <v>0</v>
      </c>
    </row>
    <row r="96" spans="1:6" s="51" customFormat="1" ht="27.6" hidden="1" x14ac:dyDescent="0.3">
      <c r="A96" s="60" t="s">
        <v>109</v>
      </c>
      <c r="B96" s="64" t="s">
        <v>108</v>
      </c>
      <c r="C96" s="24" t="s">
        <v>19</v>
      </c>
      <c r="D96" s="58">
        <v>137.47</v>
      </c>
      <c r="E96" s="17">
        <v>0</v>
      </c>
      <c r="F96" s="17">
        <f t="shared" si="4"/>
        <v>0</v>
      </c>
    </row>
    <row r="97" spans="1:6" s="51" customFormat="1" hidden="1" x14ac:dyDescent="0.3">
      <c r="A97" s="56"/>
      <c r="B97" s="63"/>
      <c r="C97" s="62"/>
      <c r="D97" s="52"/>
      <c r="E97" s="39"/>
      <c r="F97" s="39"/>
    </row>
    <row r="98" spans="1:6" s="51" customFormat="1" x14ac:dyDescent="0.3">
      <c r="A98" s="147" t="s">
        <v>105</v>
      </c>
      <c r="B98" s="148"/>
      <c r="C98" s="148"/>
      <c r="D98" s="148"/>
      <c r="E98" s="149"/>
      <c r="F98" s="61">
        <f>SUM(F35:F39)</f>
        <v>0</v>
      </c>
    </row>
    <row r="99" spans="1:6" s="51" customFormat="1" x14ac:dyDescent="0.3">
      <c r="A99" s="60"/>
      <c r="B99" s="55"/>
      <c r="C99" s="59"/>
      <c r="D99" s="58"/>
      <c r="E99" s="31"/>
      <c r="F99" s="31"/>
    </row>
    <row r="100" spans="1:6" s="51" customFormat="1" ht="16.5" customHeight="1" x14ac:dyDescent="0.3">
      <c r="A100" s="150" t="s">
        <v>107</v>
      </c>
      <c r="B100" s="151"/>
      <c r="C100" s="151"/>
      <c r="D100" s="151"/>
      <c r="E100" s="152"/>
      <c r="F100" s="57">
        <f>+F98+F33+F19</f>
        <v>0</v>
      </c>
    </row>
    <row r="101" spans="1:6" s="51" customFormat="1" x14ac:dyDescent="0.3">
      <c r="A101" s="56"/>
      <c r="B101" s="55"/>
      <c r="C101" s="54"/>
      <c r="D101" s="52"/>
      <c r="E101" s="31"/>
      <c r="F101" s="31"/>
    </row>
    <row r="102" spans="1:6" s="51" customFormat="1" x14ac:dyDescent="0.3">
      <c r="A102" s="134" t="s">
        <v>305</v>
      </c>
      <c r="B102" s="135"/>
      <c r="C102" s="135"/>
      <c r="D102" s="135"/>
      <c r="E102" s="135"/>
      <c r="F102" s="136"/>
    </row>
    <row r="103" spans="1:6" ht="28.95" customHeight="1" x14ac:dyDescent="0.25">
      <c r="A103" s="137" t="s">
        <v>306</v>
      </c>
      <c r="B103" s="138"/>
      <c r="C103" s="138"/>
      <c r="D103" s="138"/>
      <c r="E103" s="138"/>
      <c r="F103" s="139"/>
    </row>
    <row r="104" spans="1:6" ht="34.950000000000003" customHeight="1" x14ac:dyDescent="0.25">
      <c r="A104" s="137" t="s">
        <v>307</v>
      </c>
      <c r="B104" s="138"/>
      <c r="C104" s="138"/>
      <c r="D104" s="138"/>
      <c r="E104" s="138"/>
      <c r="F104" s="139"/>
    </row>
    <row r="105" spans="1:6" ht="42.6" customHeight="1" x14ac:dyDescent="0.25">
      <c r="A105" s="137" t="s">
        <v>308</v>
      </c>
      <c r="B105" s="138"/>
      <c r="C105" s="138"/>
      <c r="D105" s="138"/>
      <c r="E105" s="138"/>
      <c r="F105" s="139"/>
    </row>
    <row r="106" spans="1:6" s="51" customFormat="1" ht="30" customHeight="1" x14ac:dyDescent="0.3">
      <c r="A106" s="137" t="s">
        <v>309</v>
      </c>
      <c r="B106" s="138"/>
      <c r="C106" s="138"/>
      <c r="D106" s="138"/>
      <c r="E106" s="138"/>
      <c r="F106" s="139"/>
    </row>
    <row r="109" spans="1:6" s="51" customFormat="1" x14ac:dyDescent="0.3">
      <c r="D109" s="52"/>
    </row>
  </sheetData>
  <mergeCells count="25">
    <mergeCell ref="A102:F102"/>
    <mergeCell ref="A103:F103"/>
    <mergeCell ref="A104:F104"/>
    <mergeCell ref="A105:F105"/>
    <mergeCell ref="A106:F106"/>
    <mergeCell ref="A7:A8"/>
    <mergeCell ref="B7:B8"/>
    <mergeCell ref="C7:C8"/>
    <mergeCell ref="D7:D8"/>
    <mergeCell ref="E7:E8"/>
    <mergeCell ref="B74:F74"/>
    <mergeCell ref="A98:E98"/>
    <mergeCell ref="A100:E100"/>
    <mergeCell ref="B10:F10"/>
    <mergeCell ref="A19:E19"/>
    <mergeCell ref="A33:E33"/>
    <mergeCell ref="B11:F11"/>
    <mergeCell ref="B20:F20"/>
    <mergeCell ref="A73:E73"/>
    <mergeCell ref="B3:D3"/>
    <mergeCell ref="B4:D4"/>
    <mergeCell ref="B5:D5"/>
    <mergeCell ref="B6:D6"/>
    <mergeCell ref="B34:F34"/>
    <mergeCell ref="F7:F8"/>
  </mergeCells>
  <printOptions horizontalCentered="1"/>
  <pageMargins left="0.70866141732283472" right="0.70866141732283472" top="0.70866141732283472" bottom="0.70866141732283472" header="0.51181102362204722" footer="0.51181102362204722"/>
  <pageSetup paperSize="143" scale="6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6E99-62DF-40E2-8CBF-AD19B7928940}">
  <sheetPr>
    <pageSetUpPr fitToPage="1"/>
  </sheetPr>
  <dimension ref="A1:ALL58"/>
  <sheetViews>
    <sheetView view="pageBreakPreview" topLeftCell="A42" zoomScale="90" zoomScaleNormal="70" zoomScaleSheetLayoutView="90" workbookViewId="0">
      <selection activeCell="H48" sqref="H48"/>
    </sheetView>
  </sheetViews>
  <sheetFormatPr baseColWidth="10" defaultColWidth="11.44140625" defaultRowHeight="14.4" x14ac:dyDescent="0.3"/>
  <cols>
    <col min="1" max="1" width="12.33203125" style="14" customWidth="1"/>
    <col min="2" max="2" width="74.77734375" style="19" customWidth="1"/>
    <col min="3" max="3" width="10.44140625" style="14" customWidth="1"/>
    <col min="4" max="4" width="10.88671875" style="34" customWidth="1"/>
    <col min="5" max="5" width="14.88671875" style="99" customWidth="1"/>
    <col min="6" max="6" width="16.21875" style="99" customWidth="1"/>
    <col min="7" max="1000" width="11.44140625" style="14"/>
    <col min="1001" max="16384" width="11.44140625" style="20"/>
  </cols>
  <sheetData>
    <row r="1" spans="1:6" customFormat="1" ht="6.75" customHeight="1" x14ac:dyDescent="0.3">
      <c r="A1" s="1"/>
      <c r="B1" s="1"/>
      <c r="C1" s="1"/>
      <c r="D1" s="21"/>
      <c r="E1" s="22"/>
      <c r="F1" s="1"/>
    </row>
    <row r="2" spans="1:6" customFormat="1" ht="19.5" customHeight="1" x14ac:dyDescent="0.3">
      <c r="A2" s="2"/>
      <c r="B2" s="2"/>
      <c r="C2" s="98"/>
      <c r="D2" s="97"/>
      <c r="E2" s="3"/>
      <c r="F2" s="3"/>
    </row>
    <row r="3" spans="1:6" customFormat="1" ht="19.5" customHeight="1" x14ac:dyDescent="0.3">
      <c r="A3" s="4"/>
      <c r="B3" s="128" t="s">
        <v>0</v>
      </c>
      <c r="C3" s="128"/>
      <c r="D3" s="128"/>
      <c r="E3" s="6"/>
      <c r="F3" s="6"/>
    </row>
    <row r="4" spans="1:6" customFormat="1" ht="68.400000000000006" customHeight="1" x14ac:dyDescent="0.3">
      <c r="B4" s="129" t="s">
        <v>1</v>
      </c>
      <c r="C4" s="129"/>
      <c r="D4" s="129"/>
      <c r="E4" s="8"/>
      <c r="F4" s="8"/>
    </row>
    <row r="5" spans="1:6" customFormat="1" ht="14.25" customHeight="1" x14ac:dyDescent="0.3">
      <c r="A5" s="9"/>
      <c r="B5" s="130"/>
      <c r="C5" s="130"/>
      <c r="D5" s="130"/>
      <c r="E5" s="8"/>
      <c r="F5" s="8"/>
    </row>
    <row r="6" spans="1:6" customFormat="1" ht="16.95" customHeight="1" x14ac:dyDescent="0.3">
      <c r="A6" s="11"/>
      <c r="B6" s="131" t="s">
        <v>2</v>
      </c>
      <c r="C6" s="131"/>
      <c r="D6" s="131"/>
      <c r="E6" s="9"/>
      <c r="F6" s="9"/>
    </row>
    <row r="7" spans="1:6" customFormat="1" ht="16.95" customHeight="1" thickBot="1" x14ac:dyDescent="0.35">
      <c r="A7" s="11"/>
      <c r="B7" s="13"/>
      <c r="C7" s="13"/>
      <c r="D7" s="13"/>
      <c r="E7" s="9" t="s">
        <v>14</v>
      </c>
      <c r="F7" s="108"/>
    </row>
    <row r="8" spans="1:6" s="14" customFormat="1" ht="13.95" customHeight="1" thickTop="1" thickBot="1" x14ac:dyDescent="0.35">
      <c r="A8" s="115" t="s">
        <v>3</v>
      </c>
      <c r="B8" s="173" t="s">
        <v>4</v>
      </c>
      <c r="C8" s="175" t="s">
        <v>15</v>
      </c>
      <c r="D8" s="177" t="s">
        <v>16</v>
      </c>
      <c r="E8" s="177" t="s">
        <v>17</v>
      </c>
      <c r="F8" s="177" t="s">
        <v>5</v>
      </c>
    </row>
    <row r="9" spans="1:6" s="14" customFormat="1" ht="15" customHeight="1" thickTop="1" thickBot="1" x14ac:dyDescent="0.35">
      <c r="A9" s="115"/>
      <c r="B9" s="174"/>
      <c r="C9" s="176"/>
      <c r="D9" s="178"/>
      <c r="E9" s="178"/>
      <c r="F9" s="178"/>
    </row>
    <row r="10" spans="1:6" s="14" customFormat="1" ht="15" customHeight="1" thickTop="1" thickBot="1" x14ac:dyDescent="0.35">
      <c r="A10" s="96"/>
      <c r="B10" s="96"/>
      <c r="C10" s="96"/>
      <c r="D10" s="95"/>
      <c r="E10" s="95"/>
      <c r="F10" s="95"/>
    </row>
    <row r="11" spans="1:6" s="14" customFormat="1" ht="35.4" customHeight="1" thickTop="1" x14ac:dyDescent="0.3">
      <c r="A11" s="107"/>
      <c r="B11" s="164" t="s">
        <v>11</v>
      </c>
      <c r="C11" s="165"/>
      <c r="D11" s="165"/>
      <c r="E11" s="165"/>
      <c r="F11" s="166"/>
    </row>
    <row r="12" spans="1:6" s="14" customFormat="1" ht="13.8" x14ac:dyDescent="0.3">
      <c r="A12" s="107" t="s">
        <v>41</v>
      </c>
      <c r="B12" s="170" t="s">
        <v>295</v>
      </c>
      <c r="C12" s="171"/>
      <c r="D12" s="171"/>
      <c r="E12" s="171"/>
      <c r="F12" s="172"/>
    </row>
    <row r="13" spans="1:6" s="30" customFormat="1" ht="53.4" customHeight="1" x14ac:dyDescent="0.3">
      <c r="A13" s="41" t="s">
        <v>43</v>
      </c>
      <c r="B13" s="42" t="s">
        <v>294</v>
      </c>
      <c r="C13" s="33" t="s">
        <v>19</v>
      </c>
      <c r="D13" s="104">
        <v>322.06459999999998</v>
      </c>
      <c r="E13" s="17"/>
      <c r="F13" s="17">
        <f t="shared" ref="F13:F38" si="0">+E13*D13</f>
        <v>0</v>
      </c>
    </row>
    <row r="14" spans="1:6" s="30" customFormat="1" ht="58.95" customHeight="1" x14ac:dyDescent="0.3">
      <c r="A14" s="41" t="s">
        <v>44</v>
      </c>
      <c r="B14" s="105" t="s">
        <v>293</v>
      </c>
      <c r="C14" s="33" t="s">
        <v>19</v>
      </c>
      <c r="D14" s="104">
        <v>600.95000000000005</v>
      </c>
      <c r="E14" s="17"/>
      <c r="F14" s="17">
        <f t="shared" si="0"/>
        <v>0</v>
      </c>
    </row>
    <row r="15" spans="1:6" s="30" customFormat="1" ht="53.4" customHeight="1" x14ac:dyDescent="0.3">
      <c r="A15" s="41" t="s">
        <v>45</v>
      </c>
      <c r="B15" s="105" t="s">
        <v>292</v>
      </c>
      <c r="C15" s="33" t="s">
        <v>19</v>
      </c>
      <c r="D15" s="104">
        <v>320.14929999999998</v>
      </c>
      <c r="E15" s="17"/>
      <c r="F15" s="17">
        <f t="shared" si="0"/>
        <v>0</v>
      </c>
    </row>
    <row r="16" spans="1:6" s="30" customFormat="1" ht="71.400000000000006" customHeight="1" x14ac:dyDescent="0.3">
      <c r="A16" s="41" t="s">
        <v>46</v>
      </c>
      <c r="B16" s="105" t="s">
        <v>291</v>
      </c>
      <c r="C16" s="33" t="s">
        <v>19</v>
      </c>
      <c r="D16" s="104">
        <v>244.85990000000001</v>
      </c>
      <c r="E16" s="17"/>
      <c r="F16" s="17">
        <f t="shared" si="0"/>
        <v>0</v>
      </c>
    </row>
    <row r="17" spans="1:6" s="30" customFormat="1" ht="85.2" customHeight="1" x14ac:dyDescent="0.3">
      <c r="A17" s="41" t="s">
        <v>47</v>
      </c>
      <c r="B17" s="105" t="s">
        <v>290</v>
      </c>
      <c r="C17" s="33" t="s">
        <v>19</v>
      </c>
      <c r="D17" s="104">
        <v>27.8108</v>
      </c>
      <c r="E17" s="17"/>
      <c r="F17" s="17">
        <f t="shared" si="0"/>
        <v>0</v>
      </c>
    </row>
    <row r="18" spans="1:6" s="30" customFormat="1" ht="85.2" customHeight="1" x14ac:dyDescent="0.3">
      <c r="A18" s="41" t="s">
        <v>49</v>
      </c>
      <c r="B18" s="105" t="s">
        <v>289</v>
      </c>
      <c r="C18" s="33" t="s">
        <v>19</v>
      </c>
      <c r="D18" s="104">
        <v>90.865600000000001</v>
      </c>
      <c r="E18" s="17"/>
      <c r="F18" s="17">
        <f t="shared" si="0"/>
        <v>0</v>
      </c>
    </row>
    <row r="19" spans="1:6" s="30" customFormat="1" ht="78.599999999999994" customHeight="1" x14ac:dyDescent="0.3">
      <c r="A19" s="41" t="s">
        <v>50</v>
      </c>
      <c r="B19" s="105" t="s">
        <v>288</v>
      </c>
      <c r="C19" s="33" t="s">
        <v>19</v>
      </c>
      <c r="D19" s="104">
        <v>57.551499999999997</v>
      </c>
      <c r="E19" s="17"/>
      <c r="F19" s="17">
        <f t="shared" si="0"/>
        <v>0</v>
      </c>
    </row>
    <row r="20" spans="1:6" s="30" customFormat="1" ht="63.6" customHeight="1" x14ac:dyDescent="0.3">
      <c r="A20" s="41" t="s">
        <v>51</v>
      </c>
      <c r="B20" s="105" t="s">
        <v>287</v>
      </c>
      <c r="C20" s="33" t="s">
        <v>19</v>
      </c>
      <c r="D20" s="104">
        <v>34.521500000000003</v>
      </c>
      <c r="E20" s="17"/>
      <c r="F20" s="17">
        <f t="shared" si="0"/>
        <v>0</v>
      </c>
    </row>
    <row r="21" spans="1:6" s="30" customFormat="1" ht="62.4" customHeight="1" x14ac:dyDescent="0.3">
      <c r="A21" s="41" t="s">
        <v>52</v>
      </c>
      <c r="B21" s="105" t="s">
        <v>286</v>
      </c>
      <c r="C21" s="33" t="s">
        <v>19</v>
      </c>
      <c r="D21" s="104">
        <v>293.26499999999999</v>
      </c>
      <c r="E21" s="17"/>
      <c r="F21" s="17">
        <f t="shared" si="0"/>
        <v>0</v>
      </c>
    </row>
    <row r="22" spans="1:6" s="30" customFormat="1" ht="65.400000000000006" customHeight="1" x14ac:dyDescent="0.3">
      <c r="A22" s="41" t="s">
        <v>53</v>
      </c>
      <c r="B22" s="105" t="s">
        <v>285</v>
      </c>
      <c r="C22" s="33" t="s">
        <v>19</v>
      </c>
      <c r="D22" s="104">
        <v>93.440299999999993</v>
      </c>
      <c r="E22" s="17"/>
      <c r="F22" s="17">
        <f t="shared" si="0"/>
        <v>0</v>
      </c>
    </row>
    <row r="23" spans="1:6" s="30" customFormat="1" ht="67.2" customHeight="1" x14ac:dyDescent="0.3">
      <c r="A23" s="41" t="s">
        <v>55</v>
      </c>
      <c r="B23" s="105" t="s">
        <v>284</v>
      </c>
      <c r="C23" s="33" t="s">
        <v>19</v>
      </c>
      <c r="D23" s="104">
        <v>30.3401</v>
      </c>
      <c r="E23" s="17"/>
      <c r="F23" s="17">
        <f t="shared" si="0"/>
        <v>0</v>
      </c>
    </row>
    <row r="24" spans="1:6" s="30" customFormat="1" ht="60.6" customHeight="1" x14ac:dyDescent="0.3">
      <c r="A24" s="41" t="s">
        <v>56</v>
      </c>
      <c r="B24" s="105" t="s">
        <v>283</v>
      </c>
      <c r="C24" s="33" t="s">
        <v>19</v>
      </c>
      <c r="D24" s="104">
        <v>113.9156</v>
      </c>
      <c r="E24" s="17"/>
      <c r="F24" s="17">
        <f t="shared" si="0"/>
        <v>0</v>
      </c>
    </row>
    <row r="25" spans="1:6" s="30" customFormat="1" ht="71.400000000000006" customHeight="1" x14ac:dyDescent="0.3">
      <c r="A25" s="41" t="s">
        <v>58</v>
      </c>
      <c r="B25" s="105" t="s">
        <v>282</v>
      </c>
      <c r="C25" s="33" t="s">
        <v>19</v>
      </c>
      <c r="D25" s="104">
        <v>38.734999999999999</v>
      </c>
      <c r="E25" s="17"/>
      <c r="F25" s="17">
        <f t="shared" si="0"/>
        <v>0</v>
      </c>
    </row>
    <row r="26" spans="1:6" s="30" customFormat="1" ht="76.95" customHeight="1" x14ac:dyDescent="0.3">
      <c r="A26" s="41" t="s">
        <v>281</v>
      </c>
      <c r="B26" s="105" t="s">
        <v>280</v>
      </c>
      <c r="C26" s="33" t="s">
        <v>19</v>
      </c>
      <c r="D26" s="104">
        <v>142.8134</v>
      </c>
      <c r="E26" s="17"/>
      <c r="F26" s="17">
        <f t="shared" si="0"/>
        <v>0</v>
      </c>
    </row>
    <row r="27" spans="1:6" s="30" customFormat="1" ht="61.95" customHeight="1" x14ac:dyDescent="0.3">
      <c r="A27" s="41" t="s">
        <v>279</v>
      </c>
      <c r="B27" s="105" t="s">
        <v>278</v>
      </c>
      <c r="C27" s="33" t="s">
        <v>19</v>
      </c>
      <c r="D27" s="104">
        <v>63.951000000000001</v>
      </c>
      <c r="E27" s="17"/>
      <c r="F27" s="17">
        <f t="shared" si="0"/>
        <v>0</v>
      </c>
    </row>
    <row r="28" spans="1:6" s="30" customFormat="1" ht="69.599999999999994" customHeight="1" x14ac:dyDescent="0.3">
      <c r="A28" s="41" t="s">
        <v>277</v>
      </c>
      <c r="B28" s="105" t="s">
        <v>276</v>
      </c>
      <c r="C28" s="33" t="s">
        <v>19</v>
      </c>
      <c r="D28" s="104">
        <v>68.756699999999995</v>
      </c>
      <c r="E28" s="17"/>
      <c r="F28" s="17">
        <f t="shared" si="0"/>
        <v>0</v>
      </c>
    </row>
    <row r="29" spans="1:6" s="30" customFormat="1" ht="74.400000000000006" customHeight="1" x14ac:dyDescent="0.3">
      <c r="A29" s="41" t="s">
        <v>275</v>
      </c>
      <c r="B29" s="105" t="s">
        <v>274</v>
      </c>
      <c r="C29" s="33" t="s">
        <v>19</v>
      </c>
      <c r="D29" s="104">
        <v>71.5989</v>
      </c>
      <c r="E29" s="17"/>
      <c r="F29" s="17">
        <f t="shared" si="0"/>
        <v>0</v>
      </c>
    </row>
    <row r="30" spans="1:6" s="30" customFormat="1" ht="68.400000000000006" customHeight="1" x14ac:dyDescent="0.3">
      <c r="A30" s="41" t="s">
        <v>273</v>
      </c>
      <c r="B30" s="105" t="s">
        <v>272</v>
      </c>
      <c r="C30" s="33" t="s">
        <v>19</v>
      </c>
      <c r="D30" s="104">
        <v>141.2193</v>
      </c>
      <c r="E30" s="17"/>
      <c r="F30" s="17">
        <f t="shared" si="0"/>
        <v>0</v>
      </c>
    </row>
    <row r="31" spans="1:6" s="30" customFormat="1" ht="70.95" customHeight="1" x14ac:dyDescent="0.3">
      <c r="A31" s="41" t="s">
        <v>271</v>
      </c>
      <c r="B31" s="105" t="s">
        <v>270</v>
      </c>
      <c r="C31" s="33" t="s">
        <v>19</v>
      </c>
      <c r="D31" s="104">
        <v>146.8099</v>
      </c>
      <c r="E31" s="17"/>
      <c r="F31" s="17">
        <f t="shared" si="0"/>
        <v>0</v>
      </c>
    </row>
    <row r="32" spans="1:6" s="30" customFormat="1" ht="79.2" customHeight="1" x14ac:dyDescent="0.3">
      <c r="A32" s="41" t="s">
        <v>269</v>
      </c>
      <c r="B32" s="105" t="s">
        <v>268</v>
      </c>
      <c r="C32" s="33" t="s">
        <v>19</v>
      </c>
      <c r="D32" s="104">
        <v>149.66419999999999</v>
      </c>
      <c r="E32" s="17"/>
      <c r="F32" s="17">
        <f t="shared" si="0"/>
        <v>0</v>
      </c>
    </row>
    <row r="33" spans="1:6" s="30" customFormat="1" ht="41.4" x14ac:dyDescent="0.3">
      <c r="A33" s="41" t="s">
        <v>267</v>
      </c>
      <c r="B33" s="42" t="s">
        <v>266</v>
      </c>
      <c r="C33" s="33" t="s">
        <v>19</v>
      </c>
      <c r="D33" s="104">
        <v>195.6515</v>
      </c>
      <c r="E33" s="17"/>
      <c r="F33" s="17">
        <f t="shared" si="0"/>
        <v>0</v>
      </c>
    </row>
    <row r="34" spans="1:6" s="30" customFormat="1" ht="55.2" x14ac:dyDescent="0.3">
      <c r="A34" s="41" t="s">
        <v>265</v>
      </c>
      <c r="B34" s="105" t="s">
        <v>264</v>
      </c>
      <c r="C34" s="33" t="s">
        <v>19</v>
      </c>
      <c r="D34" s="104">
        <v>7.9843000000000002</v>
      </c>
      <c r="E34" s="17"/>
      <c r="F34" s="17">
        <f t="shared" si="0"/>
        <v>0</v>
      </c>
    </row>
    <row r="35" spans="1:6" s="30" customFormat="1" ht="48.6" customHeight="1" x14ac:dyDescent="0.3">
      <c r="A35" s="41" t="s">
        <v>263</v>
      </c>
      <c r="B35" s="105" t="s">
        <v>262</v>
      </c>
      <c r="C35" s="33" t="s">
        <v>19</v>
      </c>
      <c r="D35" s="104">
        <v>567</v>
      </c>
      <c r="E35" s="17"/>
      <c r="F35" s="17">
        <f t="shared" si="0"/>
        <v>0</v>
      </c>
    </row>
    <row r="36" spans="1:6" s="30" customFormat="1" ht="78" customHeight="1" x14ac:dyDescent="0.3">
      <c r="A36" s="41" t="s">
        <v>261</v>
      </c>
      <c r="B36" s="105" t="s">
        <v>260</v>
      </c>
      <c r="C36" s="33" t="s">
        <v>19</v>
      </c>
      <c r="D36" s="104">
        <v>957</v>
      </c>
      <c r="E36" s="17"/>
      <c r="F36" s="17">
        <f t="shared" si="0"/>
        <v>0</v>
      </c>
    </row>
    <row r="37" spans="1:6" s="30" customFormat="1" ht="60.6" customHeight="1" x14ac:dyDescent="0.3">
      <c r="A37" s="41" t="s">
        <v>259</v>
      </c>
      <c r="B37" s="105" t="s">
        <v>258</v>
      </c>
      <c r="C37" s="33" t="s">
        <v>19</v>
      </c>
      <c r="D37" s="104">
        <v>417.6</v>
      </c>
      <c r="E37" s="17"/>
      <c r="F37" s="17">
        <f t="shared" si="0"/>
        <v>0</v>
      </c>
    </row>
    <row r="38" spans="1:6" s="30" customFormat="1" ht="82.95" customHeight="1" x14ac:dyDescent="0.3">
      <c r="A38" s="41" t="s">
        <v>257</v>
      </c>
      <c r="B38" s="105" t="s">
        <v>256</v>
      </c>
      <c r="C38" s="33" t="s">
        <v>19</v>
      </c>
      <c r="D38" s="104">
        <v>9.2799999999999994</v>
      </c>
      <c r="E38" s="17"/>
      <c r="F38" s="17">
        <f t="shared" si="0"/>
        <v>0</v>
      </c>
    </row>
    <row r="39" spans="1:6" s="30" customFormat="1" ht="24" customHeight="1" x14ac:dyDescent="0.3">
      <c r="A39" s="161" t="s">
        <v>105</v>
      </c>
      <c r="B39" s="162"/>
      <c r="C39" s="162"/>
      <c r="D39" s="162"/>
      <c r="E39" s="163"/>
      <c r="F39" s="102">
        <f>SUM(F13:F38)</f>
        <v>0</v>
      </c>
    </row>
    <row r="40" spans="1:6" s="30" customFormat="1" ht="13.8" x14ac:dyDescent="0.3">
      <c r="A40" s="106">
        <v>7.4</v>
      </c>
      <c r="B40" s="167" t="s">
        <v>255</v>
      </c>
      <c r="C40" s="168"/>
      <c r="D40" s="168"/>
      <c r="E40" s="168"/>
      <c r="F40" s="169"/>
    </row>
    <row r="41" spans="1:6" s="30" customFormat="1" ht="42" customHeight="1" x14ac:dyDescent="0.3">
      <c r="A41" s="33" t="s">
        <v>254</v>
      </c>
      <c r="B41" s="27" t="s">
        <v>253</v>
      </c>
      <c r="C41" s="33" t="s">
        <v>18</v>
      </c>
      <c r="D41" s="28">
        <v>61.8</v>
      </c>
      <c r="E41" s="103"/>
      <c r="F41" s="103"/>
    </row>
    <row r="42" spans="1:6" s="30" customFormat="1" ht="41.4" x14ac:dyDescent="0.3">
      <c r="A42" s="33" t="s">
        <v>252</v>
      </c>
      <c r="B42" s="105" t="s">
        <v>251</v>
      </c>
      <c r="C42" s="33" t="s">
        <v>18</v>
      </c>
      <c r="D42" s="104">
        <v>15.05</v>
      </c>
      <c r="E42" s="103"/>
      <c r="F42" s="103"/>
    </row>
    <row r="43" spans="1:6" s="30" customFormat="1" ht="41.4" x14ac:dyDescent="0.3">
      <c r="A43" s="33" t="s">
        <v>250</v>
      </c>
      <c r="B43" s="105" t="s">
        <v>249</v>
      </c>
      <c r="C43" s="33" t="s">
        <v>18</v>
      </c>
      <c r="D43" s="104">
        <v>45.85</v>
      </c>
      <c r="E43" s="103"/>
      <c r="F43" s="103"/>
    </row>
    <row r="44" spans="1:6" s="30" customFormat="1" ht="41.4" x14ac:dyDescent="0.3">
      <c r="A44" s="33" t="s">
        <v>248</v>
      </c>
      <c r="B44" s="105" t="s">
        <v>247</v>
      </c>
      <c r="C44" s="33" t="s">
        <v>18</v>
      </c>
      <c r="D44" s="104">
        <v>90</v>
      </c>
      <c r="E44" s="103"/>
      <c r="F44" s="103"/>
    </row>
    <row r="45" spans="1:6" s="30" customFormat="1" ht="54" customHeight="1" x14ac:dyDescent="0.3">
      <c r="A45" s="33" t="s">
        <v>246</v>
      </c>
      <c r="B45" s="105" t="s">
        <v>245</v>
      </c>
      <c r="C45" s="33" t="s">
        <v>18</v>
      </c>
      <c r="D45" s="104">
        <v>19.399999999999999</v>
      </c>
      <c r="E45" s="103"/>
      <c r="F45" s="103"/>
    </row>
    <row r="46" spans="1:6" s="30" customFormat="1" ht="60.6" customHeight="1" x14ac:dyDescent="0.3">
      <c r="A46" s="33" t="s">
        <v>244</v>
      </c>
      <c r="B46" s="105" t="s">
        <v>243</v>
      </c>
      <c r="C46" s="33" t="s">
        <v>18</v>
      </c>
      <c r="D46" s="104">
        <v>58.2</v>
      </c>
      <c r="E46" s="103"/>
      <c r="F46" s="103"/>
    </row>
    <row r="47" spans="1:6" s="30" customFormat="1" ht="22.2" customHeight="1" x14ac:dyDescent="0.3">
      <c r="A47" s="161" t="s">
        <v>105</v>
      </c>
      <c r="B47" s="162"/>
      <c r="C47" s="162"/>
      <c r="D47" s="162"/>
      <c r="E47" s="163"/>
      <c r="F47" s="102">
        <f>SUM(F41:F46)</f>
        <v>0</v>
      </c>
    </row>
    <row r="48" spans="1:6" s="14" customFormat="1" x14ac:dyDescent="0.3">
      <c r="A48" s="35"/>
      <c r="B48" s="100"/>
      <c r="C48" s="59"/>
      <c r="D48" s="36"/>
      <c r="E48" s="99"/>
      <c r="F48" s="99"/>
    </row>
    <row r="49" spans="1:6" s="14" customFormat="1" ht="24" customHeight="1" x14ac:dyDescent="0.3">
      <c r="A49" s="118" t="s">
        <v>242</v>
      </c>
      <c r="B49" s="119"/>
      <c r="C49" s="119"/>
      <c r="D49" s="119"/>
      <c r="E49" s="125"/>
      <c r="F49" s="18">
        <f>+F47+F39</f>
        <v>0</v>
      </c>
    </row>
    <row r="50" spans="1:6" s="14" customFormat="1" x14ac:dyDescent="0.3">
      <c r="A50" s="101"/>
      <c r="B50" s="100"/>
      <c r="C50" s="54"/>
      <c r="D50" s="34"/>
      <c r="E50" s="99"/>
      <c r="F50" s="99"/>
    </row>
    <row r="51" spans="1:6" s="14" customFormat="1" ht="13.8" x14ac:dyDescent="0.3">
      <c r="A51" s="134" t="s">
        <v>305</v>
      </c>
      <c r="B51" s="135"/>
      <c r="C51" s="135"/>
      <c r="D51" s="135"/>
      <c r="E51" s="135"/>
      <c r="F51" s="136"/>
    </row>
    <row r="52" spans="1:6" ht="25.2" customHeight="1" x14ac:dyDescent="0.25">
      <c r="A52" s="137" t="s">
        <v>306</v>
      </c>
      <c r="B52" s="138"/>
      <c r="C52" s="138"/>
      <c r="D52" s="138"/>
      <c r="E52" s="138"/>
      <c r="F52" s="139"/>
    </row>
    <row r="53" spans="1:6" ht="27.6" customHeight="1" x14ac:dyDescent="0.25">
      <c r="A53" s="137" t="s">
        <v>307</v>
      </c>
      <c r="B53" s="138"/>
      <c r="C53" s="138"/>
      <c r="D53" s="138"/>
      <c r="E53" s="138"/>
      <c r="F53" s="139"/>
    </row>
    <row r="54" spans="1:6" ht="20.399999999999999" customHeight="1" x14ac:dyDescent="0.25">
      <c r="A54" s="137" t="s">
        <v>308</v>
      </c>
      <c r="B54" s="138"/>
      <c r="C54" s="138"/>
      <c r="D54" s="138"/>
      <c r="E54" s="138"/>
      <c r="F54" s="139"/>
    </row>
    <row r="55" spans="1:6" s="14" customFormat="1" ht="20.399999999999999" customHeight="1" x14ac:dyDescent="0.3">
      <c r="A55" s="137" t="s">
        <v>309</v>
      </c>
      <c r="B55" s="138"/>
      <c r="C55" s="138"/>
      <c r="D55" s="138"/>
      <c r="E55" s="138"/>
      <c r="F55" s="139"/>
    </row>
    <row r="58" spans="1:6" s="14" customFormat="1" x14ac:dyDescent="0.3">
      <c r="D58" s="34"/>
      <c r="E58" s="99"/>
      <c r="F58" s="99"/>
    </row>
  </sheetData>
  <mergeCells count="21">
    <mergeCell ref="A51:F51"/>
    <mergeCell ref="A52:F52"/>
    <mergeCell ref="A53:F53"/>
    <mergeCell ref="A54:F54"/>
    <mergeCell ref="A55:F55"/>
    <mergeCell ref="B3:D3"/>
    <mergeCell ref="B4:D4"/>
    <mergeCell ref="B5:D5"/>
    <mergeCell ref="B6:D6"/>
    <mergeCell ref="A49:E49"/>
    <mergeCell ref="A47:E47"/>
    <mergeCell ref="B11:F11"/>
    <mergeCell ref="B40:F40"/>
    <mergeCell ref="A39:E39"/>
    <mergeCell ref="B12:F12"/>
    <mergeCell ref="A8:A9"/>
    <mergeCell ref="B8:B9"/>
    <mergeCell ref="C8:C9"/>
    <mergeCell ref="D8:D9"/>
    <mergeCell ref="E8:E9"/>
    <mergeCell ref="F8:F9"/>
  </mergeCells>
  <printOptions horizontalCentered="1"/>
  <pageMargins left="0.70866141732283472" right="0.70866141732283472" top="0.70866141732283472" bottom="0.70866141732283472" header="0.51181102362204722" footer="0.51181102362204722"/>
  <pageSetup scale="6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BB510-7D1A-4099-AFA6-01EEF80F860A}">
  <sheetPr>
    <pageSetUpPr fitToPage="1"/>
  </sheetPr>
  <dimension ref="A1:AKO25"/>
  <sheetViews>
    <sheetView view="pageBreakPreview" topLeftCell="A16" zoomScale="60" zoomScaleNormal="70" workbookViewId="0">
      <selection activeCell="A30" sqref="A30"/>
    </sheetView>
  </sheetViews>
  <sheetFormatPr baseColWidth="10" defaultColWidth="11.44140625" defaultRowHeight="13.8" x14ac:dyDescent="0.25"/>
  <cols>
    <col min="1" max="1" width="12.33203125" style="14" customWidth="1"/>
    <col min="2" max="2" width="66.6640625" style="19" customWidth="1"/>
    <col min="3" max="3" width="10.44140625" style="14" customWidth="1"/>
    <col min="4" max="4" width="10.88671875" style="34" customWidth="1"/>
    <col min="5" max="5" width="14.88671875" style="14" customWidth="1"/>
    <col min="6" max="6" width="16.21875" style="14" customWidth="1"/>
    <col min="7" max="977" width="11.44140625" style="14"/>
    <col min="978" max="16384" width="11.44140625" style="20"/>
  </cols>
  <sheetData>
    <row r="1" spans="1:6" customFormat="1" ht="6.75" customHeight="1" x14ac:dyDescent="0.3">
      <c r="A1" s="1"/>
      <c r="B1" s="1"/>
      <c r="C1" s="1"/>
      <c r="D1" s="21"/>
      <c r="E1" s="22"/>
      <c r="F1" s="1"/>
    </row>
    <row r="2" spans="1:6" customFormat="1" ht="19.5" customHeight="1" x14ac:dyDescent="0.3">
      <c r="A2" s="2"/>
      <c r="B2" s="2"/>
      <c r="C2" s="98"/>
      <c r="D2" s="97"/>
      <c r="E2" s="3"/>
      <c r="F2" s="3"/>
    </row>
    <row r="3" spans="1:6" customFormat="1" ht="19.5" customHeight="1" x14ac:dyDescent="0.3">
      <c r="A3" s="4"/>
      <c r="B3" s="128" t="s">
        <v>0</v>
      </c>
      <c r="C3" s="128"/>
      <c r="D3" s="128"/>
      <c r="E3" s="6"/>
      <c r="F3" s="6"/>
    </row>
    <row r="4" spans="1:6" customFormat="1" ht="68.400000000000006" customHeight="1" x14ac:dyDescent="0.3">
      <c r="B4" s="129" t="s">
        <v>1</v>
      </c>
      <c r="C4" s="129"/>
      <c r="D4" s="129"/>
      <c r="E4" s="8"/>
      <c r="F4" s="8"/>
    </row>
    <row r="5" spans="1:6" customFormat="1" ht="14.25" customHeight="1" x14ac:dyDescent="0.3">
      <c r="A5" s="9"/>
      <c r="B5" s="130"/>
      <c r="C5" s="130"/>
      <c r="D5" s="130"/>
      <c r="E5" s="8"/>
      <c r="F5" s="8"/>
    </row>
    <row r="6" spans="1:6" customFormat="1" ht="16.95" customHeight="1" x14ac:dyDescent="0.3">
      <c r="A6" s="11"/>
      <c r="B6" s="131" t="s">
        <v>2</v>
      </c>
      <c r="C6" s="131"/>
      <c r="D6" s="131"/>
      <c r="E6" s="9"/>
      <c r="F6" s="9"/>
    </row>
    <row r="7" spans="1:6" customFormat="1" ht="16.95" customHeight="1" thickBot="1" x14ac:dyDescent="0.35">
      <c r="A7" s="11"/>
      <c r="B7" s="13"/>
      <c r="C7" s="13"/>
      <c r="D7" s="13"/>
      <c r="E7" s="9" t="s">
        <v>14</v>
      </c>
      <c r="F7" s="9"/>
    </row>
    <row r="8" spans="1:6" s="14" customFormat="1" ht="13.95" customHeight="1" thickTop="1" thickBot="1" x14ac:dyDescent="0.35">
      <c r="A8" s="115" t="s">
        <v>3</v>
      </c>
      <c r="B8" s="116" t="s">
        <v>4</v>
      </c>
      <c r="C8" s="132" t="s">
        <v>15</v>
      </c>
      <c r="D8" s="133" t="s">
        <v>16</v>
      </c>
      <c r="E8" s="122" t="s">
        <v>17</v>
      </c>
      <c r="F8" s="117" t="s">
        <v>5</v>
      </c>
    </row>
    <row r="9" spans="1:6" s="14" customFormat="1" ht="15" thickTop="1" thickBot="1" x14ac:dyDescent="0.35">
      <c r="A9" s="115"/>
      <c r="B9" s="116"/>
      <c r="C9" s="132"/>
      <c r="D9" s="133"/>
      <c r="E9" s="122"/>
      <c r="F9" s="117"/>
    </row>
    <row r="10" spans="1:6" s="14" customFormat="1" ht="21" thickTop="1" x14ac:dyDescent="0.3">
      <c r="A10" s="109"/>
      <c r="B10" s="179" t="s">
        <v>7</v>
      </c>
      <c r="C10" s="180"/>
      <c r="D10" s="180"/>
      <c r="E10" s="180"/>
      <c r="F10" s="181"/>
    </row>
    <row r="11" spans="1:6" s="14" customFormat="1" x14ac:dyDescent="0.3">
      <c r="A11" s="110" t="s">
        <v>296</v>
      </c>
      <c r="B11" s="182" t="s">
        <v>297</v>
      </c>
      <c r="C11" s="183"/>
      <c r="D11" s="183"/>
      <c r="E11" s="183"/>
      <c r="F11" s="184"/>
    </row>
    <row r="12" spans="1:6" s="14" customFormat="1" ht="82.8" x14ac:dyDescent="0.3">
      <c r="A12" s="15" t="s">
        <v>6</v>
      </c>
      <c r="B12" s="16" t="s">
        <v>298</v>
      </c>
      <c r="C12" s="33" t="s">
        <v>19</v>
      </c>
      <c r="D12" s="32">
        <v>227.86</v>
      </c>
      <c r="E12" s="111"/>
      <c r="F12" s="17">
        <f>D12*E12</f>
        <v>0</v>
      </c>
    </row>
    <row r="13" spans="1:6" s="14" customFormat="1" ht="82.8" x14ac:dyDescent="0.3">
      <c r="A13" s="15" t="s">
        <v>8</v>
      </c>
      <c r="B13" s="16" t="s">
        <v>299</v>
      </c>
      <c r="C13" s="33" t="s">
        <v>19</v>
      </c>
      <c r="D13" s="32">
        <v>3663.22</v>
      </c>
      <c r="E13" s="111"/>
      <c r="F13" s="17">
        <f t="shared" ref="F13:F16" si="0">D13*E13</f>
        <v>0</v>
      </c>
    </row>
    <row r="14" spans="1:6" s="14" customFormat="1" ht="82.8" x14ac:dyDescent="0.3">
      <c r="A14" s="15" t="s">
        <v>10</v>
      </c>
      <c r="B14" s="16" t="s">
        <v>300</v>
      </c>
      <c r="C14" s="33" t="s">
        <v>19</v>
      </c>
      <c r="D14" s="32">
        <v>4324.1400000000003</v>
      </c>
      <c r="E14" s="111"/>
      <c r="F14" s="17">
        <f t="shared" si="0"/>
        <v>0</v>
      </c>
    </row>
    <row r="15" spans="1:6" s="14" customFormat="1" ht="165.6" x14ac:dyDescent="0.3">
      <c r="A15" s="15" t="s">
        <v>12</v>
      </c>
      <c r="B15" s="16" t="s">
        <v>301</v>
      </c>
      <c r="C15" s="33" t="s">
        <v>19</v>
      </c>
      <c r="D15" s="32">
        <v>6949.46</v>
      </c>
      <c r="E15" s="111"/>
      <c r="F15" s="17">
        <f t="shared" si="0"/>
        <v>0</v>
      </c>
    </row>
    <row r="16" spans="1:6" s="14" customFormat="1" ht="55.2" x14ac:dyDescent="0.3">
      <c r="A16" s="15" t="s">
        <v>302</v>
      </c>
      <c r="B16" s="16" t="s">
        <v>303</v>
      </c>
      <c r="C16" s="33" t="s">
        <v>19</v>
      </c>
      <c r="D16" s="32">
        <v>1556.84</v>
      </c>
      <c r="E16" s="111"/>
      <c r="F16" s="17">
        <f t="shared" si="0"/>
        <v>0</v>
      </c>
    </row>
    <row r="17" spans="1:6" s="14" customFormat="1" x14ac:dyDescent="0.3">
      <c r="A17" s="185" t="s">
        <v>105</v>
      </c>
      <c r="B17" s="186"/>
      <c r="C17" s="186"/>
      <c r="D17" s="186"/>
      <c r="E17" s="187"/>
      <c r="F17" s="112">
        <f>SUM(F12:F16)</f>
        <v>0</v>
      </c>
    </row>
    <row r="19" spans="1:6" s="14" customFormat="1" ht="24" customHeight="1" x14ac:dyDescent="0.3">
      <c r="A19" s="118" t="s">
        <v>304</v>
      </c>
      <c r="B19" s="119"/>
      <c r="C19" s="119"/>
      <c r="D19" s="119"/>
      <c r="E19" s="125"/>
      <c r="F19" s="18">
        <f>+F17</f>
        <v>0</v>
      </c>
    </row>
    <row r="21" spans="1:6" x14ac:dyDescent="0.25">
      <c r="A21" s="134" t="s">
        <v>305</v>
      </c>
      <c r="B21" s="135"/>
      <c r="C21" s="135"/>
      <c r="D21" s="135"/>
      <c r="E21" s="135"/>
      <c r="F21" s="136"/>
    </row>
    <row r="22" spans="1:6" ht="33.6" customHeight="1" x14ac:dyDescent="0.25">
      <c r="A22" s="137" t="s">
        <v>306</v>
      </c>
      <c r="B22" s="138"/>
      <c r="C22" s="138"/>
      <c r="D22" s="138"/>
      <c r="E22" s="138"/>
      <c r="F22" s="139"/>
    </row>
    <row r="23" spans="1:6" ht="36.6" customHeight="1" x14ac:dyDescent="0.25">
      <c r="A23" s="137" t="s">
        <v>307</v>
      </c>
      <c r="B23" s="138"/>
      <c r="C23" s="138"/>
      <c r="D23" s="138"/>
      <c r="E23" s="138"/>
      <c r="F23" s="139"/>
    </row>
    <row r="24" spans="1:6" ht="30" customHeight="1" x14ac:dyDescent="0.25">
      <c r="A24" s="137" t="s">
        <v>308</v>
      </c>
      <c r="B24" s="138"/>
      <c r="C24" s="138"/>
      <c r="D24" s="138"/>
      <c r="E24" s="138"/>
      <c r="F24" s="139"/>
    </row>
    <row r="25" spans="1:6" ht="36" customHeight="1" x14ac:dyDescent="0.25">
      <c r="A25" s="137" t="s">
        <v>309</v>
      </c>
      <c r="B25" s="138"/>
      <c r="C25" s="138"/>
      <c r="D25" s="138"/>
      <c r="E25" s="138"/>
      <c r="F25" s="139"/>
    </row>
  </sheetData>
  <mergeCells count="19">
    <mergeCell ref="A21:F21"/>
    <mergeCell ref="A22:F22"/>
    <mergeCell ref="A23:F23"/>
    <mergeCell ref="A24:F24"/>
    <mergeCell ref="A25:F25"/>
    <mergeCell ref="B3:D3"/>
    <mergeCell ref="B4:D4"/>
    <mergeCell ref="B5:D5"/>
    <mergeCell ref="B6:D6"/>
    <mergeCell ref="A8:A9"/>
    <mergeCell ref="B8:B9"/>
    <mergeCell ref="C8:C9"/>
    <mergeCell ref="D8:D9"/>
    <mergeCell ref="F8:F9"/>
    <mergeCell ref="B10:F10"/>
    <mergeCell ref="B11:F11"/>
    <mergeCell ref="A17:E17"/>
    <mergeCell ref="A19:E19"/>
    <mergeCell ref="E8:E9"/>
  </mergeCells>
  <printOptions horizontalCentered="1"/>
  <pageMargins left="0.70866141732283472" right="0.70866141732283472" top="0.70866141732283472" bottom="0.70866141732283472" header="0.51181102362204722" footer="0.51181102362204722"/>
  <pageSetup paperSize="143"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Lotes a cotizar</vt:lpstr>
      <vt:lpstr>Lote 1</vt:lpstr>
      <vt:lpstr>Lote 2</vt:lpstr>
      <vt:lpstr>Lote 3</vt:lpstr>
      <vt:lpstr>Lote 4</vt:lpstr>
      <vt:lpstr>'Lote 1'!Área_de_impresión</vt:lpstr>
      <vt:lpstr>'Lote 3'!Área_de_impresión</vt:lpstr>
      <vt:lpstr>'Lote 4'!Área_de_impresión</vt:lpstr>
      <vt:lpstr>'Lotes a cotizar'!Área_de_impresión</vt:lpstr>
      <vt:lpstr>'Lote 2'!Títulos_a_imprimir</vt:lpstr>
      <vt:lpstr>'Lote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 EHISA</dc:creator>
  <cp:lastModifiedBy>Delmy Aminta Meza</cp:lastModifiedBy>
  <dcterms:created xsi:type="dcterms:W3CDTF">2025-05-07T17:49:44Z</dcterms:created>
  <dcterms:modified xsi:type="dcterms:W3CDTF">2025-05-15T21:21:58Z</dcterms:modified>
</cp:coreProperties>
</file>